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rek\OneDrive - Hor-War Marek Majewski\FM FMC Freshmazovia\SYSTEM IP FM\"/>
    </mc:Choice>
  </mc:AlternateContent>
  <xr:revisionPtr revIDLastSave="0" documentId="13_ncr:1_{A47DFFEB-D3C7-4355-9436-21BDEA9DB419}" xr6:coauthVersionLast="47" xr6:coauthVersionMax="47" xr10:uidLastSave="{00000000-0000-0000-0000-000000000000}"/>
  <workbookProtection workbookAlgorithmName="SHA-512" workbookHashValue="Je9KR0g3Vo06Bls624sZWpG8qW45EBHu4HsGMckU/yIapKZyKE74TOvLoJf9UqiphmKzSwHy2ZDgxlG1fBbBlQ==" workbookSaltValue="pQyL0NMW9K6ceVag+MbxDw==" workbookSpinCount="100000" lockStructure="1"/>
  <bookViews>
    <workbookView xWindow="-3660" yWindow="-21600" windowWidth="21840" windowHeight="21000" tabRatio="655" xr2:uid="{8CBED1C4-851C-4845-8961-BF5884B4BEC4}"/>
  </bookViews>
  <sheets>
    <sheet name="MENU" sheetId="1" r:id="rId1"/>
    <sheet name="1 - Dane do umowy" sheetId="2" r:id="rId2"/>
    <sheet name="2 - Lista upraw" sheetId="4" r:id="rId3"/>
    <sheet name="3 - Umowa" sheetId="12" r:id="rId4"/>
    <sheet name="4 - Pełnomocnictwo" sheetId="5" r:id="rId5"/>
    <sheet name="Zgłoszenie QA" sheetId="9" state="hidden" r:id="rId6"/>
    <sheet name="KONTROLKI" sheetId="8" state="hidden" r:id="rId7"/>
    <sheet name="SŁOWNIKI" sheetId="6" state="hidden" r:id="rId8"/>
    <sheet name="UPRAWY" sheetId="7" state="hidden" r:id="rId9"/>
  </sheets>
  <definedNames>
    <definedName name="_xlnm.Print_Area" localSheetId="2">'2 - Lista upraw'!$A:$N</definedName>
    <definedName name="_xlnm.Print_Area" localSheetId="3">'3 - Umowa'!$A:$T</definedName>
    <definedName name="_xlnm.Print_Area" localSheetId="4">'4 - Pełnomocnictwo'!$A:$T</definedName>
    <definedName name="_xlnm.Print_Area" localSheetId="5">'Zgłoszenie QA'!$A$1:$N$109</definedName>
    <definedName name="_xlnm.Print_Titles" localSheetId="2">'2 - Lista upraw'!$8:$10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C17" i="6" s="1"/>
  <c r="B18" i="6"/>
  <c r="C18" i="6" s="1"/>
  <c r="B15" i="6"/>
  <c r="C15" i="6" s="1"/>
  <c r="B57" i="6"/>
  <c r="C57" i="6" s="1"/>
  <c r="B38" i="6"/>
  <c r="C38" i="6" s="1"/>
  <c r="B37" i="6"/>
  <c r="C37" i="6" s="1"/>
  <c r="B31" i="6"/>
  <c r="C31" i="6" s="1"/>
  <c r="B22" i="6"/>
  <c r="C22" i="6" s="1"/>
  <c r="B34" i="6"/>
  <c r="C34" i="6" s="1"/>
  <c r="B51" i="6"/>
  <c r="C51" i="6" s="1"/>
  <c r="D10" i="9" l="1"/>
  <c r="B23" i="6" l="1"/>
  <c r="C23" i="6" s="1"/>
  <c r="B25" i="6"/>
  <c r="C25" i="6" s="1"/>
  <c r="P11" i="1"/>
  <c r="P5" i="1"/>
  <c r="L5" i="1"/>
  <c r="K37" i="2"/>
  <c r="K36" i="2"/>
  <c r="B60" i="6" l="1"/>
  <c r="C60" i="6" s="1"/>
  <c r="B61" i="6"/>
  <c r="C61" i="6" s="1"/>
  <c r="P20" i="12"/>
  <c r="U4" i="8"/>
  <c r="V4" i="8"/>
  <c r="W4" i="8"/>
  <c r="U5" i="8"/>
  <c r="V5" i="8"/>
  <c r="W5" i="8"/>
  <c r="U6" i="8"/>
  <c r="V6" i="8"/>
  <c r="W6" i="8"/>
  <c r="U7" i="8"/>
  <c r="V7" i="8"/>
  <c r="W7" i="8"/>
  <c r="U8" i="8"/>
  <c r="V8" i="8"/>
  <c r="W8" i="8"/>
  <c r="U9" i="8"/>
  <c r="V9" i="8"/>
  <c r="W9" i="8"/>
  <c r="U10" i="8"/>
  <c r="V10" i="8"/>
  <c r="W10" i="8"/>
  <c r="U11" i="8"/>
  <c r="V11" i="8"/>
  <c r="W11" i="8"/>
  <c r="U12" i="8"/>
  <c r="V12" i="8"/>
  <c r="W12" i="8"/>
  <c r="U13" i="8"/>
  <c r="V13" i="8"/>
  <c r="W13" i="8"/>
  <c r="U14" i="8"/>
  <c r="V14" i="8"/>
  <c r="W14" i="8"/>
  <c r="U15" i="8"/>
  <c r="V15" i="8"/>
  <c r="W15" i="8"/>
  <c r="U16" i="8"/>
  <c r="V16" i="8"/>
  <c r="W16" i="8"/>
  <c r="U17" i="8"/>
  <c r="V17" i="8"/>
  <c r="W17" i="8"/>
  <c r="U18" i="8"/>
  <c r="V18" i="8"/>
  <c r="W18" i="8"/>
  <c r="U19" i="8"/>
  <c r="V19" i="8"/>
  <c r="W19" i="8"/>
  <c r="U20" i="8"/>
  <c r="V20" i="8"/>
  <c r="W20" i="8"/>
  <c r="U21" i="8"/>
  <c r="V21" i="8"/>
  <c r="W21" i="8"/>
  <c r="U22" i="8"/>
  <c r="V22" i="8"/>
  <c r="W22" i="8"/>
  <c r="U23" i="8"/>
  <c r="V23" i="8"/>
  <c r="W23" i="8"/>
  <c r="U24" i="8"/>
  <c r="V24" i="8"/>
  <c r="W24" i="8"/>
  <c r="U25" i="8"/>
  <c r="V25" i="8"/>
  <c r="W25" i="8"/>
  <c r="U26" i="8"/>
  <c r="V26" i="8"/>
  <c r="W26" i="8"/>
  <c r="U27" i="8"/>
  <c r="V27" i="8"/>
  <c r="W27" i="8"/>
  <c r="U28" i="8"/>
  <c r="V28" i="8"/>
  <c r="W28" i="8"/>
  <c r="U29" i="8"/>
  <c r="V29" i="8"/>
  <c r="W29" i="8"/>
  <c r="U30" i="8"/>
  <c r="V30" i="8"/>
  <c r="W30" i="8"/>
  <c r="U31" i="8"/>
  <c r="V31" i="8"/>
  <c r="W31" i="8"/>
  <c r="U32" i="8"/>
  <c r="V32" i="8"/>
  <c r="W32" i="8"/>
  <c r="U33" i="8"/>
  <c r="V33" i="8"/>
  <c r="W33" i="8"/>
  <c r="U34" i="8"/>
  <c r="V34" i="8"/>
  <c r="W34" i="8"/>
  <c r="U35" i="8"/>
  <c r="V35" i="8"/>
  <c r="W35" i="8"/>
  <c r="U36" i="8"/>
  <c r="V36" i="8"/>
  <c r="W36" i="8"/>
  <c r="U37" i="8"/>
  <c r="V37" i="8"/>
  <c r="W37" i="8"/>
  <c r="U38" i="8"/>
  <c r="V38" i="8"/>
  <c r="W38" i="8"/>
  <c r="U39" i="8"/>
  <c r="V39" i="8"/>
  <c r="W39" i="8"/>
  <c r="U40" i="8"/>
  <c r="V40" i="8"/>
  <c r="W40" i="8"/>
  <c r="U41" i="8"/>
  <c r="V41" i="8"/>
  <c r="W41" i="8"/>
  <c r="U42" i="8"/>
  <c r="V42" i="8"/>
  <c r="W42" i="8"/>
  <c r="U43" i="8"/>
  <c r="V43" i="8"/>
  <c r="W43" i="8"/>
  <c r="U44" i="8"/>
  <c r="V44" i="8"/>
  <c r="W44" i="8"/>
  <c r="U45" i="8"/>
  <c r="V45" i="8"/>
  <c r="W45" i="8"/>
  <c r="U46" i="8"/>
  <c r="V46" i="8"/>
  <c r="W46" i="8"/>
  <c r="U47" i="8"/>
  <c r="V47" i="8"/>
  <c r="W47" i="8"/>
  <c r="U48" i="8"/>
  <c r="V48" i="8"/>
  <c r="W48" i="8"/>
  <c r="U49" i="8"/>
  <c r="V49" i="8"/>
  <c r="W49" i="8"/>
  <c r="U50" i="8"/>
  <c r="V50" i="8"/>
  <c r="W50" i="8"/>
  <c r="U51" i="8"/>
  <c r="V51" i="8"/>
  <c r="W51" i="8"/>
  <c r="U52" i="8"/>
  <c r="V52" i="8"/>
  <c r="W52" i="8"/>
  <c r="U53" i="8"/>
  <c r="V53" i="8"/>
  <c r="W53" i="8"/>
  <c r="U54" i="8"/>
  <c r="V54" i="8"/>
  <c r="W54" i="8"/>
  <c r="U55" i="8"/>
  <c r="V55" i="8"/>
  <c r="W55" i="8"/>
  <c r="U56" i="8"/>
  <c r="V56" i="8"/>
  <c r="W56" i="8"/>
  <c r="U57" i="8"/>
  <c r="V57" i="8"/>
  <c r="W57" i="8"/>
  <c r="U58" i="8"/>
  <c r="V58" i="8"/>
  <c r="W58" i="8"/>
  <c r="U59" i="8"/>
  <c r="V59" i="8"/>
  <c r="W59" i="8"/>
  <c r="U60" i="8"/>
  <c r="V60" i="8"/>
  <c r="W60" i="8"/>
  <c r="U61" i="8"/>
  <c r="V61" i="8"/>
  <c r="W61" i="8"/>
  <c r="U62" i="8"/>
  <c r="V62" i="8"/>
  <c r="W62" i="8"/>
  <c r="U63" i="8"/>
  <c r="V63" i="8"/>
  <c r="W63" i="8"/>
  <c r="U64" i="8"/>
  <c r="V64" i="8"/>
  <c r="W64" i="8"/>
  <c r="U65" i="8"/>
  <c r="V65" i="8"/>
  <c r="W65" i="8"/>
  <c r="U66" i="8"/>
  <c r="V66" i="8"/>
  <c r="W66" i="8"/>
  <c r="U67" i="8"/>
  <c r="V67" i="8"/>
  <c r="W67" i="8"/>
  <c r="U68" i="8"/>
  <c r="V68" i="8"/>
  <c r="W68" i="8"/>
  <c r="U69" i="8"/>
  <c r="V69" i="8"/>
  <c r="W69" i="8"/>
  <c r="U70" i="8"/>
  <c r="V70" i="8"/>
  <c r="W70" i="8"/>
  <c r="U71" i="8"/>
  <c r="V71" i="8"/>
  <c r="W71" i="8"/>
  <c r="U72" i="8"/>
  <c r="V72" i="8"/>
  <c r="W72" i="8"/>
  <c r="U73" i="8"/>
  <c r="V73" i="8"/>
  <c r="W73" i="8"/>
  <c r="U74" i="8"/>
  <c r="V74" i="8"/>
  <c r="W74" i="8"/>
  <c r="U75" i="8"/>
  <c r="V75" i="8"/>
  <c r="W75" i="8"/>
  <c r="U76" i="8"/>
  <c r="V76" i="8"/>
  <c r="W76" i="8"/>
  <c r="U77" i="8"/>
  <c r="V77" i="8"/>
  <c r="W77" i="8"/>
  <c r="U78" i="8"/>
  <c r="V78" i="8"/>
  <c r="W78" i="8"/>
  <c r="U79" i="8"/>
  <c r="V79" i="8"/>
  <c r="W79" i="8"/>
  <c r="U80" i="8"/>
  <c r="V80" i="8"/>
  <c r="W80" i="8"/>
  <c r="U81" i="8"/>
  <c r="V81" i="8"/>
  <c r="W81" i="8"/>
  <c r="U82" i="8"/>
  <c r="V82" i="8"/>
  <c r="W82" i="8"/>
  <c r="U83" i="8"/>
  <c r="V83" i="8"/>
  <c r="W83" i="8"/>
  <c r="U84" i="8"/>
  <c r="V84" i="8"/>
  <c r="W84" i="8"/>
  <c r="U85" i="8"/>
  <c r="V85" i="8"/>
  <c r="W85" i="8"/>
  <c r="U86" i="8"/>
  <c r="V86" i="8"/>
  <c r="W86" i="8"/>
  <c r="U87" i="8"/>
  <c r="V87" i="8"/>
  <c r="W87" i="8"/>
  <c r="U88" i="8"/>
  <c r="V88" i="8"/>
  <c r="W88" i="8"/>
  <c r="U89" i="8"/>
  <c r="V89" i="8"/>
  <c r="W89" i="8"/>
  <c r="U90" i="8"/>
  <c r="V90" i="8"/>
  <c r="W90" i="8"/>
  <c r="U91" i="8"/>
  <c r="V91" i="8"/>
  <c r="W91" i="8"/>
  <c r="U92" i="8"/>
  <c r="V92" i="8"/>
  <c r="W92" i="8"/>
  <c r="U93" i="8"/>
  <c r="V93" i="8"/>
  <c r="W93" i="8"/>
  <c r="U94" i="8"/>
  <c r="V94" i="8"/>
  <c r="W94" i="8"/>
  <c r="U95" i="8"/>
  <c r="V95" i="8"/>
  <c r="W95" i="8"/>
  <c r="U96" i="8"/>
  <c r="V96" i="8"/>
  <c r="W96" i="8"/>
  <c r="U97" i="8"/>
  <c r="V97" i="8"/>
  <c r="W97" i="8"/>
  <c r="U98" i="8"/>
  <c r="V98" i="8"/>
  <c r="W98" i="8"/>
  <c r="U99" i="8"/>
  <c r="V99" i="8"/>
  <c r="W99" i="8"/>
  <c r="U100" i="8"/>
  <c r="V100" i="8"/>
  <c r="W100" i="8"/>
  <c r="U101" i="8"/>
  <c r="V101" i="8"/>
  <c r="W101" i="8"/>
  <c r="U102" i="8"/>
  <c r="V102" i="8"/>
  <c r="W102" i="8"/>
  <c r="W3" i="8"/>
  <c r="V3" i="8"/>
  <c r="U3" i="8"/>
  <c r="N14" i="1"/>
  <c r="M12" i="6"/>
  <c r="M7" i="6"/>
  <c r="M10" i="6" s="1"/>
  <c r="B2" i="6"/>
  <c r="C2" i="6" s="1"/>
  <c r="B3" i="6"/>
  <c r="C3" i="6" s="1"/>
  <c r="B4" i="6"/>
  <c r="C4" i="6" s="1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2" i="6"/>
  <c r="C12" i="6" s="1"/>
  <c r="B13" i="6"/>
  <c r="C13" i="6" s="1"/>
  <c r="B11" i="6"/>
  <c r="C11" i="6" s="1"/>
  <c r="B26" i="6"/>
  <c r="C26" i="6" s="1"/>
  <c r="B39" i="6"/>
  <c r="C39" i="6" s="1"/>
  <c r="B14" i="6"/>
  <c r="C14" i="6" s="1"/>
  <c r="B16" i="6"/>
  <c r="C16" i="6" s="1"/>
  <c r="B19" i="6"/>
  <c r="C19" i="6" s="1"/>
  <c r="B20" i="6"/>
  <c r="C20" i="6" s="1"/>
  <c r="B24" i="6"/>
  <c r="C24" i="6" s="1"/>
  <c r="B21" i="6"/>
  <c r="C21" i="6" s="1"/>
  <c r="B27" i="6"/>
  <c r="C27" i="6" s="1"/>
  <c r="B28" i="6"/>
  <c r="C28" i="6" s="1"/>
  <c r="B29" i="6"/>
  <c r="C29" i="6" s="1"/>
  <c r="B30" i="6"/>
  <c r="C30" i="6" s="1"/>
  <c r="B32" i="6"/>
  <c r="C32" i="6" s="1"/>
  <c r="B33" i="6"/>
  <c r="C33" i="6" s="1"/>
  <c r="B35" i="6"/>
  <c r="C35" i="6" s="1"/>
  <c r="B36" i="6"/>
  <c r="C36" i="6" s="1"/>
  <c r="B40" i="6"/>
  <c r="C40" i="6" s="1"/>
  <c r="B41" i="6"/>
  <c r="C41" i="6" s="1"/>
  <c r="B42" i="6"/>
  <c r="C42" i="6" s="1"/>
  <c r="B43" i="6"/>
  <c r="C43" i="6" s="1"/>
  <c r="B46" i="6"/>
  <c r="C46" i="6" s="1"/>
  <c r="B45" i="6"/>
  <c r="C45" i="6" s="1"/>
  <c r="B44" i="6"/>
  <c r="C44" i="6" s="1"/>
  <c r="B47" i="6"/>
  <c r="C47" i="6" s="1"/>
  <c r="B49" i="6"/>
  <c r="C49" i="6" s="1"/>
  <c r="B48" i="6"/>
  <c r="C48" i="6" s="1"/>
  <c r="B53" i="6"/>
  <c r="C53" i="6" s="1"/>
  <c r="B54" i="6"/>
  <c r="C54" i="6" s="1"/>
  <c r="B50" i="6"/>
  <c r="C50" i="6" s="1"/>
  <c r="B52" i="6"/>
  <c r="C52" i="6" s="1"/>
  <c r="B55" i="6"/>
  <c r="C55" i="6" s="1"/>
  <c r="B56" i="6"/>
  <c r="C56" i="6" s="1"/>
  <c r="B58" i="6"/>
  <c r="C58" i="6" s="1"/>
  <c r="B59" i="6"/>
  <c r="C59" i="6" s="1"/>
  <c r="A22" i="12"/>
  <c r="J21" i="12"/>
  <c r="B21" i="12"/>
  <c r="A21" i="12"/>
  <c r="B20" i="12"/>
  <c r="B37" i="2"/>
  <c r="B36" i="2"/>
  <c r="B66" i="12"/>
  <c r="D64" i="12"/>
  <c r="B63" i="12"/>
  <c r="L10" i="12"/>
  <c r="D10" i="12"/>
  <c r="M9" i="12"/>
  <c r="D9" i="12"/>
  <c r="N8" i="12"/>
  <c r="E8" i="12"/>
  <c r="N7" i="12"/>
  <c r="B7" i="12"/>
  <c r="Q6" i="12"/>
  <c r="L6" i="12"/>
  <c r="F6" i="12"/>
  <c r="C6" i="12"/>
  <c r="O5" i="12"/>
  <c r="L5" i="12"/>
  <c r="J5" i="12"/>
  <c r="B5" i="12"/>
  <c r="O4" i="12"/>
  <c r="I4" i="12"/>
  <c r="C4" i="12"/>
  <c r="K2" i="12"/>
  <c r="G2" i="12"/>
  <c r="U1" i="8" l="1"/>
  <c r="V1" i="8"/>
  <c r="W1" i="8"/>
  <c r="C62" i="6"/>
  <c r="M8" i="6" s="1"/>
  <c r="M11" i="6" s="1"/>
  <c r="B62" i="6"/>
  <c r="L12" i="1" l="1"/>
  <c r="P4" i="1"/>
  <c r="O4" i="1"/>
  <c r="K4" i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C30" i="1"/>
  <c r="N22" i="1"/>
  <c r="C24" i="1"/>
  <c r="C32" i="1"/>
  <c r="I22" i="1"/>
  <c r="C22" i="1"/>
  <c r="D2" i="7"/>
  <c r="F36" i="2"/>
  <c r="L16" i="1" l="1"/>
  <c r="L13" i="1"/>
  <c r="K32" i="2"/>
  <c r="F32" i="2" s="1"/>
  <c r="K31" i="2"/>
  <c r="F31" i="2" s="1"/>
  <c r="K30" i="2"/>
  <c r="F30" i="2" s="1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A69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A72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A73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A74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A75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A76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A77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A78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A79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A80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A81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A83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A84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A85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A86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A87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A88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A89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A90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A91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A92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A93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A94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A95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A96" i="9"/>
  <c r="B96" i="9"/>
  <c r="C96" i="9"/>
  <c r="D96" i="9"/>
  <c r="E96" i="9"/>
  <c r="F96" i="9"/>
  <c r="G96" i="9"/>
  <c r="H96" i="9"/>
  <c r="I96" i="9"/>
  <c r="J96" i="9"/>
  <c r="K96" i="9"/>
  <c r="L96" i="9"/>
  <c r="M96" i="9"/>
  <c r="N96" i="9"/>
  <c r="A97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A98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A99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A10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A101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A102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A103" i="9"/>
  <c r="B103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A105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A106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A107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A109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I17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A17" i="9"/>
  <c r="B17" i="9"/>
  <c r="C17" i="9"/>
  <c r="D17" i="9"/>
  <c r="E17" i="9"/>
  <c r="F17" i="9"/>
  <c r="G17" i="9"/>
  <c r="H17" i="9"/>
  <c r="J17" i="9"/>
  <c r="K17" i="9"/>
  <c r="L17" i="9"/>
  <c r="M17" i="9"/>
  <c r="N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A43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A44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A45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A46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A47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A48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A49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A50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A51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A52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A5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A54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A55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A56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A57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A58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A59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A60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A61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A62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A63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A64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A65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A66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A67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A68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A69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A70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A71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A72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A73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A74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A75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A76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A77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A78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A79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A80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A81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A82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A83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A84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A85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A86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A87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A88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A89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A90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A91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A92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A93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A94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A95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A96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A97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A98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A99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A100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A101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A102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H4" i="4"/>
  <c r="H3" i="4"/>
  <c r="L8" i="4"/>
  <c r="A8" i="4"/>
  <c r="F8" i="4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9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A30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A31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A32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A33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A34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A35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A36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A37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A38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A39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A40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A41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A42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H4" i="9"/>
  <c r="H3" i="9"/>
  <c r="H2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K10" i="9"/>
  <c r="I10" i="9"/>
  <c r="H10" i="9"/>
  <c r="G10" i="9"/>
  <c r="F10" i="9"/>
  <c r="B10" i="9"/>
  <c r="A10" i="9"/>
  <c r="E10" i="9"/>
  <c r="C10" i="9"/>
  <c r="J10" i="9"/>
  <c r="L10" i="9"/>
  <c r="M10" i="9"/>
  <c r="N10" i="9"/>
  <c r="P102" i="8" l="1"/>
  <c r="P88" i="8"/>
  <c r="P85" i="8"/>
  <c r="P82" i="8"/>
  <c r="P79" i="8"/>
  <c r="P76" i="8"/>
  <c r="P73" i="8"/>
  <c r="P70" i="8"/>
  <c r="P67" i="8"/>
  <c r="P64" i="8"/>
  <c r="P61" i="8"/>
  <c r="P58" i="8"/>
  <c r="P55" i="8"/>
  <c r="P52" i="8"/>
  <c r="P49" i="8"/>
  <c r="P46" i="8"/>
  <c r="P43" i="8"/>
  <c r="P100" i="8"/>
  <c r="P97" i="8"/>
  <c r="P94" i="8"/>
  <c r="P91" i="8"/>
  <c r="P101" i="8"/>
  <c r="P98" i="8"/>
  <c r="P95" i="8"/>
  <c r="P92" i="8"/>
  <c r="P89" i="8"/>
  <c r="P86" i="8"/>
  <c r="P83" i="8"/>
  <c r="P80" i="8"/>
  <c r="P77" i="8"/>
  <c r="P74" i="8"/>
  <c r="P71" i="8"/>
  <c r="P68" i="8"/>
  <c r="P65" i="8"/>
  <c r="P62" i="8"/>
  <c r="P59" i="8"/>
  <c r="P56" i="8"/>
  <c r="P53" i="8"/>
  <c r="P50" i="8"/>
  <c r="P47" i="8"/>
  <c r="P44" i="8"/>
  <c r="P99" i="8"/>
  <c r="P96" i="8"/>
  <c r="P93" i="8"/>
  <c r="P90" i="8"/>
  <c r="P87" i="8"/>
  <c r="P84" i="8"/>
  <c r="P81" i="8"/>
  <c r="P78" i="8"/>
  <c r="P75" i="8"/>
  <c r="P72" i="8"/>
  <c r="P69" i="8"/>
  <c r="P66" i="8"/>
  <c r="P63" i="8"/>
  <c r="P60" i="8"/>
  <c r="P57" i="8"/>
  <c r="P54" i="8"/>
  <c r="P51" i="8"/>
  <c r="P48" i="8"/>
  <c r="P45" i="8"/>
  <c r="P25" i="8"/>
  <c r="P19" i="8"/>
  <c r="P16" i="8"/>
  <c r="P13" i="8"/>
  <c r="P20" i="8"/>
  <c r="P30" i="8"/>
  <c r="P31" i="8"/>
  <c r="P27" i="8"/>
  <c r="P41" i="8"/>
  <c r="P37" i="8"/>
  <c r="P21" i="8"/>
  <c r="P39" i="8"/>
  <c r="P6" i="8"/>
  <c r="P40" i="8"/>
  <c r="P34" i="8"/>
  <c r="P23" i="8"/>
  <c r="P9" i="8"/>
  <c r="P35" i="8"/>
  <c r="P14" i="8"/>
  <c r="P29" i="8"/>
  <c r="P4" i="8"/>
  <c r="P38" i="8"/>
  <c r="P32" i="8"/>
  <c r="P17" i="8"/>
  <c r="P24" i="8"/>
  <c r="P18" i="8"/>
  <c r="P10" i="8"/>
  <c r="P15" i="8"/>
  <c r="P12" i="8"/>
  <c r="P8" i="8"/>
  <c r="P42" i="8"/>
  <c r="P36" i="8"/>
  <c r="P33" i="8"/>
  <c r="P26" i="8"/>
  <c r="P22" i="8"/>
  <c r="P11" i="8"/>
  <c r="P7" i="8"/>
  <c r="P5" i="8"/>
  <c r="P28" i="8"/>
  <c r="Q34" i="8"/>
  <c r="Q41" i="8"/>
  <c r="X35" i="8" l="1"/>
  <c r="X45" i="8"/>
  <c r="X99" i="8"/>
  <c r="X100" i="8"/>
  <c r="X20" i="8"/>
  <c r="X66" i="8"/>
  <c r="X62" i="8"/>
  <c r="X43" i="8"/>
  <c r="X79" i="8"/>
  <c r="X38" i="8"/>
  <c r="X37" i="8"/>
  <c r="X69" i="8"/>
  <c r="X83" i="8"/>
  <c r="X41" i="8"/>
  <c r="R41" i="8" s="1"/>
  <c r="X54" i="8"/>
  <c r="X68" i="8"/>
  <c r="X67" i="8"/>
  <c r="X29" i="8"/>
  <c r="X19" i="8"/>
  <c r="X53" i="8"/>
  <c r="X89" i="8"/>
  <c r="X52" i="8"/>
  <c r="X70" i="8"/>
  <c r="X88" i="8"/>
  <c r="R88" i="8" s="1"/>
  <c r="X17" i="8"/>
  <c r="X39" i="8"/>
  <c r="X30" i="8"/>
  <c r="X63" i="8"/>
  <c r="X81" i="8"/>
  <c r="X59" i="8"/>
  <c r="X77" i="8"/>
  <c r="X95" i="8"/>
  <c r="X58" i="8"/>
  <c r="X76" i="8"/>
  <c r="X22" i="8"/>
  <c r="X12" i="8"/>
  <c r="X32" i="8"/>
  <c r="X21" i="8"/>
  <c r="X48" i="8"/>
  <c r="X84" i="8"/>
  <c r="X44" i="8"/>
  <c r="X80" i="8"/>
  <c r="X98" i="8"/>
  <c r="X61" i="8"/>
  <c r="X26" i="8"/>
  <c r="X15" i="8"/>
  <c r="X23" i="8"/>
  <c r="X13" i="8"/>
  <c r="X51" i="8"/>
  <c r="X87" i="8"/>
  <c r="X47" i="8"/>
  <c r="X65" i="8"/>
  <c r="X101" i="8"/>
  <c r="X46" i="8"/>
  <c r="X64" i="8"/>
  <c r="X82" i="8"/>
  <c r="X28" i="8"/>
  <c r="X33" i="8"/>
  <c r="X34" i="8"/>
  <c r="R34" i="8" s="1"/>
  <c r="Q16" i="8"/>
  <c r="X16" i="8"/>
  <c r="X72" i="8"/>
  <c r="X90" i="8"/>
  <c r="X50" i="8"/>
  <c r="X86" i="8"/>
  <c r="X91" i="8"/>
  <c r="X49" i="8"/>
  <c r="X85" i="8"/>
  <c r="X36" i="8"/>
  <c r="X18" i="8"/>
  <c r="X40" i="8"/>
  <c r="X27" i="8"/>
  <c r="X57" i="8"/>
  <c r="X75" i="8"/>
  <c r="X93" i="8"/>
  <c r="X71" i="8"/>
  <c r="X94" i="8"/>
  <c r="X42" i="8"/>
  <c r="X24" i="8"/>
  <c r="X14" i="8"/>
  <c r="X31" i="8"/>
  <c r="X25" i="8"/>
  <c r="X60" i="8"/>
  <c r="X78" i="8"/>
  <c r="X96" i="8"/>
  <c r="X56" i="8"/>
  <c r="X74" i="8"/>
  <c r="X92" i="8"/>
  <c r="X97" i="8"/>
  <c r="X55" i="8"/>
  <c r="X73" i="8"/>
  <c r="X102" i="8"/>
  <c r="X11" i="8"/>
  <c r="X4" i="8"/>
  <c r="X5" i="8"/>
  <c r="X8" i="8"/>
  <c r="X9" i="8"/>
  <c r="X10" i="8"/>
  <c r="X7" i="8"/>
  <c r="X6" i="8"/>
  <c r="Q8" i="8"/>
  <c r="Q22" i="8"/>
  <c r="Q21" i="8"/>
  <c r="R21" i="8" s="1"/>
  <c r="Q15" i="8"/>
  <c r="Q23" i="8"/>
  <c r="Q13" i="8"/>
  <c r="Q18" i="8"/>
  <c r="Q19" i="8"/>
  <c r="R19" i="8" s="1"/>
  <c r="Q24" i="8"/>
  <c r="Q25" i="8"/>
  <c r="Q7" i="8"/>
  <c r="Q10" i="8"/>
  <c r="Q9" i="8"/>
  <c r="Q4" i="8"/>
  <c r="Q6" i="8"/>
  <c r="Q5" i="8"/>
  <c r="Q102" i="8"/>
  <c r="S101" i="8"/>
  <c r="T101" i="8" s="1"/>
  <c r="S102" i="8"/>
  <c r="T102" i="8" s="1"/>
  <c r="Q31" i="8"/>
  <c r="S30" i="8"/>
  <c r="T30" i="8" s="1"/>
  <c r="Q78" i="8"/>
  <c r="R78" i="8" s="1"/>
  <c r="S77" i="8"/>
  <c r="T77" i="8" s="1"/>
  <c r="Q97" i="8"/>
  <c r="S96" i="8"/>
  <c r="T96" i="8" s="1"/>
  <c r="Q45" i="8"/>
  <c r="R45" i="8" s="1"/>
  <c r="S44" i="8"/>
  <c r="T44" i="8" s="1"/>
  <c r="Q99" i="8"/>
  <c r="S98" i="8"/>
  <c r="T98" i="8" s="1"/>
  <c r="Q77" i="8"/>
  <c r="R77" i="8" s="1"/>
  <c r="S76" i="8"/>
  <c r="T76" i="8" s="1"/>
  <c r="Q58" i="8"/>
  <c r="S57" i="8"/>
  <c r="T57" i="8" s="1"/>
  <c r="Q60" i="8"/>
  <c r="S59" i="8"/>
  <c r="T59" i="8" s="1"/>
  <c r="Q96" i="8"/>
  <c r="S95" i="8"/>
  <c r="T95" i="8" s="1"/>
  <c r="Q74" i="8"/>
  <c r="S73" i="8"/>
  <c r="T73" i="8" s="1"/>
  <c r="Q92" i="8"/>
  <c r="S91" i="8"/>
  <c r="T91" i="8" s="1"/>
  <c r="Q73" i="8"/>
  <c r="S72" i="8"/>
  <c r="T72" i="8" s="1"/>
  <c r="Q30" i="8"/>
  <c r="R30" i="8" s="1"/>
  <c r="S29" i="8"/>
  <c r="T29" i="8" s="1"/>
  <c r="Q63" i="8"/>
  <c r="S62" i="8"/>
  <c r="T62" i="8" s="1"/>
  <c r="Q59" i="8"/>
  <c r="S58" i="8"/>
  <c r="T58" i="8" s="1"/>
  <c r="Q95" i="8"/>
  <c r="S94" i="8"/>
  <c r="T94" i="8" s="1"/>
  <c r="Q76" i="8"/>
  <c r="S75" i="8"/>
  <c r="T75" i="8" s="1"/>
  <c r="Q48" i="8"/>
  <c r="R48" i="8" s="1"/>
  <c r="S47" i="8"/>
  <c r="T47" i="8" s="1"/>
  <c r="Q84" i="8"/>
  <c r="S83" i="8"/>
  <c r="T83" i="8" s="1"/>
  <c r="Q62" i="8"/>
  <c r="R62" i="8" s="1"/>
  <c r="S61" i="8"/>
  <c r="T61" i="8" s="1"/>
  <c r="Q80" i="8"/>
  <c r="S79" i="8"/>
  <c r="T79" i="8" s="1"/>
  <c r="Q98" i="8"/>
  <c r="S97" i="8"/>
  <c r="T97" i="8" s="1"/>
  <c r="Q43" i="8"/>
  <c r="S42" i="8"/>
  <c r="T42" i="8" s="1"/>
  <c r="Q79" i="8"/>
  <c r="R79" i="8" s="1"/>
  <c r="S78" i="8"/>
  <c r="T78" i="8" s="1"/>
  <c r="Q37" i="8"/>
  <c r="S36" i="8"/>
  <c r="T36" i="8" s="1"/>
  <c r="Q69" i="8"/>
  <c r="S68" i="8"/>
  <c r="T68" i="8" s="1"/>
  <c r="Q47" i="8"/>
  <c r="S46" i="8"/>
  <c r="T46" i="8" s="1"/>
  <c r="Q83" i="8"/>
  <c r="S82" i="8"/>
  <c r="T82" i="8" s="1"/>
  <c r="Q101" i="8"/>
  <c r="S100" i="8"/>
  <c r="T100" i="8" s="1"/>
  <c r="Q46" i="8"/>
  <c r="S45" i="8"/>
  <c r="T45" i="8" s="1"/>
  <c r="Q64" i="8"/>
  <c r="S63" i="8"/>
  <c r="T63" i="8" s="1"/>
  <c r="S33" i="8"/>
  <c r="T33" i="8" s="1"/>
  <c r="S40" i="8"/>
  <c r="T40" i="8" s="1"/>
  <c r="Q54" i="8"/>
  <c r="R54" i="8" s="1"/>
  <c r="S53" i="8"/>
  <c r="T53" i="8" s="1"/>
  <c r="Q72" i="8"/>
  <c r="S71" i="8"/>
  <c r="T71" i="8" s="1"/>
  <c r="Q90" i="8"/>
  <c r="S89" i="8"/>
  <c r="T89" i="8" s="1"/>
  <c r="Q50" i="8"/>
  <c r="S49" i="8"/>
  <c r="T49" i="8" s="1"/>
  <c r="Q68" i="8"/>
  <c r="S67" i="8"/>
  <c r="T67" i="8" s="1"/>
  <c r="Q86" i="8"/>
  <c r="S85" i="8"/>
  <c r="T85" i="8" s="1"/>
  <c r="Q91" i="8"/>
  <c r="S90" i="8"/>
  <c r="T90" i="8" s="1"/>
  <c r="Q49" i="8"/>
  <c r="R49" i="8" s="1"/>
  <c r="S48" i="8"/>
  <c r="T48" i="8" s="1"/>
  <c r="Q67" i="8"/>
  <c r="S66" i="8"/>
  <c r="T66" i="8" s="1"/>
  <c r="Q85" i="8"/>
  <c r="S84" i="8"/>
  <c r="T84" i="8" s="1"/>
  <c r="S41" i="8"/>
  <c r="T41" i="8" s="1"/>
  <c r="Q56" i="8"/>
  <c r="S55" i="8"/>
  <c r="T55" i="8" s="1"/>
  <c r="Q55" i="8"/>
  <c r="R55" i="8" s="1"/>
  <c r="S54" i="8"/>
  <c r="T54" i="8" s="1"/>
  <c r="Q42" i="8"/>
  <c r="Q35" i="8"/>
  <c r="S34" i="8"/>
  <c r="T34" i="8" s="1"/>
  <c r="Q39" i="8"/>
  <c r="S38" i="8"/>
  <c r="T38" i="8" s="1"/>
  <c r="Q81" i="8"/>
  <c r="S80" i="8"/>
  <c r="T80" i="8" s="1"/>
  <c r="Q100" i="8"/>
  <c r="S99" i="8"/>
  <c r="T99" i="8" s="1"/>
  <c r="Q32" i="8"/>
  <c r="S31" i="8"/>
  <c r="T31" i="8" s="1"/>
  <c r="Q66" i="8"/>
  <c r="S65" i="8"/>
  <c r="T65" i="8" s="1"/>
  <c r="Q44" i="8"/>
  <c r="S43" i="8"/>
  <c r="T43" i="8" s="1"/>
  <c r="Q61" i="8"/>
  <c r="R61" i="8" s="1"/>
  <c r="S60" i="8"/>
  <c r="T60" i="8" s="1"/>
  <c r="S37" i="8"/>
  <c r="T37" i="8" s="1"/>
  <c r="Q51" i="8"/>
  <c r="S50" i="8"/>
  <c r="T50" i="8" s="1"/>
  <c r="Q87" i="8"/>
  <c r="S86" i="8"/>
  <c r="T86" i="8" s="1"/>
  <c r="Q65" i="8"/>
  <c r="S64" i="8"/>
  <c r="T64" i="8" s="1"/>
  <c r="Q82" i="8"/>
  <c r="S81" i="8"/>
  <c r="T81" i="8" s="1"/>
  <c r="Q28" i="8"/>
  <c r="S27" i="8"/>
  <c r="T27" i="8" s="1"/>
  <c r="Q33" i="8"/>
  <c r="S32" i="8"/>
  <c r="T32" i="8" s="1"/>
  <c r="Q14" i="8"/>
  <c r="Q36" i="8"/>
  <c r="S35" i="8"/>
  <c r="T35" i="8" s="1"/>
  <c r="Q29" i="8"/>
  <c r="S28" i="8"/>
  <c r="T28" i="8" s="1"/>
  <c r="Q40" i="8"/>
  <c r="R40" i="8" s="1"/>
  <c r="S39" i="8"/>
  <c r="T39" i="8" s="1"/>
  <c r="Q57" i="8"/>
  <c r="R57" i="8" s="1"/>
  <c r="S56" i="8"/>
  <c r="T56" i="8" s="1"/>
  <c r="Q75" i="8"/>
  <c r="S74" i="8"/>
  <c r="T74" i="8" s="1"/>
  <c r="Q93" i="8"/>
  <c r="S92" i="8"/>
  <c r="T92" i="8" s="1"/>
  <c r="Q53" i="8"/>
  <c r="S52" i="8"/>
  <c r="T52" i="8" s="1"/>
  <c r="Q71" i="8"/>
  <c r="S70" i="8"/>
  <c r="T70" i="8" s="1"/>
  <c r="Q89" i="8"/>
  <c r="R89" i="8" s="1"/>
  <c r="S88" i="8"/>
  <c r="T88" i="8" s="1"/>
  <c r="Q94" i="8"/>
  <c r="S93" i="8"/>
  <c r="T93" i="8" s="1"/>
  <c r="Q52" i="8"/>
  <c r="S51" i="8"/>
  <c r="T51" i="8" s="1"/>
  <c r="Q70" i="8"/>
  <c r="S69" i="8"/>
  <c r="T69" i="8" s="1"/>
  <c r="Q88" i="8"/>
  <c r="S87" i="8"/>
  <c r="T87" i="8" s="1"/>
  <c r="S12" i="8"/>
  <c r="T12" i="8" s="1"/>
  <c r="S18" i="8"/>
  <c r="T18" i="8" s="1"/>
  <c r="S24" i="8"/>
  <c r="T24" i="8" s="1"/>
  <c r="S13" i="8"/>
  <c r="T13" i="8" s="1"/>
  <c r="S19" i="8"/>
  <c r="T19" i="8" s="1"/>
  <c r="S25" i="8"/>
  <c r="T25" i="8" s="1"/>
  <c r="S14" i="8"/>
  <c r="T14" i="8" s="1"/>
  <c r="S20" i="8"/>
  <c r="T20" i="8" s="1"/>
  <c r="S26" i="8"/>
  <c r="T26" i="8" s="1"/>
  <c r="S15" i="8"/>
  <c r="T15" i="8" s="1"/>
  <c r="S21" i="8"/>
  <c r="T21" i="8" s="1"/>
  <c r="S16" i="8"/>
  <c r="T16" i="8" s="1"/>
  <c r="S22" i="8"/>
  <c r="T22" i="8" s="1"/>
  <c r="S17" i="8"/>
  <c r="T17" i="8" s="1"/>
  <c r="S23" i="8"/>
  <c r="T23" i="8" s="1"/>
  <c r="S6" i="8"/>
  <c r="T6" i="8" s="1"/>
  <c r="S10" i="8"/>
  <c r="T10" i="8" s="1"/>
  <c r="S7" i="8"/>
  <c r="T7" i="8" s="1"/>
  <c r="S5" i="8"/>
  <c r="T5" i="8" s="1"/>
  <c r="S11" i="8"/>
  <c r="T11" i="8" s="1"/>
  <c r="S8" i="8"/>
  <c r="T8" i="8" s="1"/>
  <c r="S4" i="8"/>
  <c r="T4" i="8" s="1"/>
  <c r="S9" i="8"/>
  <c r="T9" i="8" s="1"/>
  <c r="S3" i="8"/>
  <c r="Q12" i="8"/>
  <c r="Q27" i="8"/>
  <c r="Q11" i="8"/>
  <c r="Q20" i="8"/>
  <c r="Q38" i="8"/>
  <c r="R38" i="8" s="1"/>
  <c r="Q26" i="8"/>
  <c r="R26" i="8" s="1"/>
  <c r="Q17" i="8"/>
  <c r="R66" i="8" l="1"/>
  <c r="R97" i="8"/>
  <c r="C96" i="7" s="1"/>
  <c r="R23" i="8"/>
  <c r="B22" i="7" s="1"/>
  <c r="R91" i="8"/>
  <c r="C90" i="7" s="1"/>
  <c r="R46" i="8"/>
  <c r="A45" i="7" s="1"/>
  <c r="R13" i="8"/>
  <c r="A12" i="7" s="1"/>
  <c r="R101" i="8"/>
  <c r="R69" i="8"/>
  <c r="C68" i="7" s="1"/>
  <c r="R92" i="8"/>
  <c r="A91" i="7" s="1"/>
  <c r="R60" i="8"/>
  <c r="A59" i="7" s="1"/>
  <c r="R25" i="8"/>
  <c r="C24" i="7" s="1"/>
  <c r="R15" i="8"/>
  <c r="B14" i="7" s="1"/>
  <c r="R27" i="8"/>
  <c r="B26" i="7" s="1"/>
  <c r="R94" i="8"/>
  <c r="B93" i="7" s="1"/>
  <c r="R68" i="8"/>
  <c r="A67" i="7" s="1"/>
  <c r="R37" i="8"/>
  <c r="B36" i="7" s="1"/>
  <c r="R95" i="8"/>
  <c r="A94" i="7" s="1"/>
  <c r="R11" i="8"/>
  <c r="B10" i="7" s="1"/>
  <c r="R10" i="8"/>
  <c r="R28" i="8"/>
  <c r="A27" i="7" s="1"/>
  <c r="R84" i="8"/>
  <c r="A83" i="7" s="1"/>
  <c r="R100" i="8"/>
  <c r="A99" i="7" s="1"/>
  <c r="R70" i="8"/>
  <c r="B69" i="7" s="1"/>
  <c r="R93" i="8"/>
  <c r="B92" i="7" s="1"/>
  <c r="R81" i="8"/>
  <c r="C80" i="7" s="1"/>
  <c r="R85" i="8"/>
  <c r="B84" i="7" s="1"/>
  <c r="R50" i="8"/>
  <c r="A49" i="7" s="1"/>
  <c r="R47" i="8"/>
  <c r="A46" i="7" s="1"/>
  <c r="R80" i="8"/>
  <c r="A79" i="7" s="1"/>
  <c r="R59" i="8"/>
  <c r="A58" i="7" s="1"/>
  <c r="R73" i="8"/>
  <c r="B72" i="7" s="1"/>
  <c r="R96" i="8"/>
  <c r="A95" i="7" s="1"/>
  <c r="R9" i="8"/>
  <c r="B8" i="7" s="1"/>
  <c r="R18" i="8"/>
  <c r="A17" i="7" s="1"/>
  <c r="R8" i="8"/>
  <c r="A7" i="7" s="1"/>
  <c r="K7" i="7" s="1"/>
  <c r="R16" i="8"/>
  <c r="A15" i="7" s="1"/>
  <c r="K15" i="7" s="1"/>
  <c r="R64" i="8"/>
  <c r="C63" i="7" s="1"/>
  <c r="R58" i="8"/>
  <c r="C57" i="7" s="1"/>
  <c r="R83" i="8"/>
  <c r="C82" i="7" s="1"/>
  <c r="R31" i="8"/>
  <c r="A30" i="7" s="1"/>
  <c r="R33" i="8"/>
  <c r="B32" i="7" s="1"/>
  <c r="R102" i="8"/>
  <c r="C101" i="7" s="1"/>
  <c r="R53" i="8"/>
  <c r="B52" i="7" s="1"/>
  <c r="R36" i="8"/>
  <c r="B35" i="7" s="1"/>
  <c r="R20" i="8"/>
  <c r="A19" i="7" s="1"/>
  <c r="R29" i="8"/>
  <c r="A28" i="7" s="1"/>
  <c r="R90" i="8"/>
  <c r="A89" i="7" s="1"/>
  <c r="R63" i="8"/>
  <c r="B62" i="7" s="1"/>
  <c r="R99" i="8"/>
  <c r="A98" i="7" s="1"/>
  <c r="R74" i="8"/>
  <c r="A73" i="7" s="1"/>
  <c r="R17" i="8"/>
  <c r="A16" i="7" s="1"/>
  <c r="J16" i="7" s="1"/>
  <c r="R12" i="8"/>
  <c r="A11" i="7" s="1"/>
  <c r="R39" i="8"/>
  <c r="A38" i="7" s="1"/>
  <c r="R75" i="8"/>
  <c r="A74" i="7" s="1"/>
  <c r="R67" i="8"/>
  <c r="A66" i="7" s="1"/>
  <c r="R7" i="8"/>
  <c r="C6" i="7" s="1"/>
  <c r="R76" i="8"/>
  <c r="A75" i="7" s="1"/>
  <c r="R43" i="8"/>
  <c r="A42" i="7" s="1"/>
  <c r="R87" i="8"/>
  <c r="B86" i="7" s="1"/>
  <c r="R44" i="8"/>
  <c r="C43" i="7" s="1"/>
  <c r="R72" i="8"/>
  <c r="A71" i="7" s="1"/>
  <c r="R6" i="8"/>
  <c r="B5" i="7" s="1"/>
  <c r="R24" i="8"/>
  <c r="A23" i="7" s="1"/>
  <c r="R56" i="8"/>
  <c r="A55" i="7" s="1"/>
  <c r="R86" i="8"/>
  <c r="A85" i="7" s="1"/>
  <c r="R5" i="8"/>
  <c r="B4" i="7" s="1"/>
  <c r="R14" i="8"/>
  <c r="C13" i="7" s="1"/>
  <c r="R82" i="8"/>
  <c r="A81" i="7" s="1"/>
  <c r="R51" i="8"/>
  <c r="B50" i="7" s="1"/>
  <c r="R42" i="8"/>
  <c r="A41" i="7" s="1"/>
  <c r="R4" i="8"/>
  <c r="A3" i="7" s="1"/>
  <c r="R22" i="8"/>
  <c r="C21" i="7" s="1"/>
  <c r="R71" i="8"/>
  <c r="C70" i="7" s="1"/>
  <c r="R65" i="8"/>
  <c r="A64" i="7" s="1"/>
  <c r="R98" i="8"/>
  <c r="A97" i="7" s="1"/>
  <c r="R32" i="8"/>
  <c r="A31" i="7" s="1"/>
  <c r="R52" i="8"/>
  <c r="A51" i="7" s="1"/>
  <c r="R35" i="8"/>
  <c r="B34" i="7" s="1"/>
  <c r="C39" i="7"/>
  <c r="B39" i="7"/>
  <c r="A39" i="7"/>
  <c r="F39" i="7" s="1"/>
  <c r="A18" i="7"/>
  <c r="H18" i="7" s="1"/>
  <c r="B18" i="7"/>
  <c r="C18" i="7"/>
  <c r="B9" i="7"/>
  <c r="C9" i="7"/>
  <c r="A9" i="7"/>
  <c r="K9" i="7" s="1"/>
  <c r="A22" i="7"/>
  <c r="A100" i="7"/>
  <c r="B100" i="7"/>
  <c r="C100" i="7"/>
  <c r="A20" i="7"/>
  <c r="B20" i="7"/>
  <c r="C20" i="7"/>
  <c r="A37" i="7"/>
  <c r="B37" i="7"/>
  <c r="C37" i="7"/>
  <c r="A48" i="7"/>
  <c r="B48" i="7"/>
  <c r="C48" i="7"/>
  <c r="A44" i="7"/>
  <c r="B44" i="7"/>
  <c r="C44" i="7"/>
  <c r="A54" i="7"/>
  <c r="B54" i="7"/>
  <c r="C54" i="7"/>
  <c r="A56" i="7"/>
  <c r="B56" i="7"/>
  <c r="C56" i="7"/>
  <c r="A60" i="7"/>
  <c r="B60" i="7"/>
  <c r="C60" i="7"/>
  <c r="C71" i="7"/>
  <c r="A40" i="7"/>
  <c r="B40" i="7"/>
  <c r="C40" i="7"/>
  <c r="A78" i="7"/>
  <c r="B78" i="7"/>
  <c r="C78" i="7"/>
  <c r="A61" i="7"/>
  <c r="B61" i="7"/>
  <c r="C61" i="7"/>
  <c r="A76" i="7"/>
  <c r="B76" i="7"/>
  <c r="C76" i="7"/>
  <c r="A77" i="7"/>
  <c r="B77" i="7"/>
  <c r="C77" i="7"/>
  <c r="A29" i="7"/>
  <c r="B29" i="7"/>
  <c r="C29" i="7"/>
  <c r="A88" i="7"/>
  <c r="B88" i="7"/>
  <c r="C88" i="7"/>
  <c r="B27" i="7"/>
  <c r="A26" i="7"/>
  <c r="A65" i="7"/>
  <c r="B65" i="7"/>
  <c r="C65" i="7"/>
  <c r="A47" i="7"/>
  <c r="C47" i="7"/>
  <c r="B47" i="7"/>
  <c r="A80" i="7"/>
  <c r="B80" i="7"/>
  <c r="A33" i="7"/>
  <c r="B33" i="7"/>
  <c r="C33" i="7"/>
  <c r="C98" i="7"/>
  <c r="A96" i="7"/>
  <c r="A25" i="7"/>
  <c r="B25" i="7"/>
  <c r="C25" i="7"/>
  <c r="A87" i="7"/>
  <c r="C87" i="7"/>
  <c r="B87" i="7"/>
  <c r="A53" i="7"/>
  <c r="B53" i="7"/>
  <c r="C53" i="7"/>
  <c r="K29" i="2"/>
  <c r="F29" i="2" s="1"/>
  <c r="H2" i="4"/>
  <c r="K22" i="2"/>
  <c r="F22" i="2" s="1"/>
  <c r="K25" i="2"/>
  <c r="F25" i="2" s="1"/>
  <c r="K23" i="2"/>
  <c r="F23" i="2" s="1"/>
  <c r="F37" i="2"/>
  <c r="K5" i="2"/>
  <c r="F5" i="2" s="1"/>
  <c r="K6" i="2"/>
  <c r="K8" i="2"/>
  <c r="F8" i="2" s="1"/>
  <c r="K11" i="2"/>
  <c r="F11" i="2" s="1"/>
  <c r="K13" i="2"/>
  <c r="F13" i="2" s="1"/>
  <c r="K14" i="2"/>
  <c r="F14" i="2" s="1"/>
  <c r="K15" i="2"/>
  <c r="F15" i="2" s="1"/>
  <c r="K16" i="2"/>
  <c r="F16" i="2" s="1"/>
  <c r="K17" i="2"/>
  <c r="F17" i="2" s="1"/>
  <c r="K18" i="2"/>
  <c r="F18" i="2" s="1"/>
  <c r="K19" i="2"/>
  <c r="F19" i="2" s="1"/>
  <c r="K20" i="2"/>
  <c r="F20" i="2" s="1"/>
  <c r="K26" i="2"/>
  <c r="F26" i="2" s="1"/>
  <c r="K35" i="2"/>
  <c r="F35" i="2" s="1"/>
  <c r="K4" i="2"/>
  <c r="A72" i="7" l="1"/>
  <c r="A63" i="7"/>
  <c r="B13" i="7"/>
  <c r="B66" i="7"/>
  <c r="A13" i="7"/>
  <c r="J13" i="7" s="1"/>
  <c r="B98" i="7"/>
  <c r="B91" i="7"/>
  <c r="C73" i="7"/>
  <c r="B70" i="7"/>
  <c r="B96" i="7"/>
  <c r="A93" i="7"/>
  <c r="G93" i="7" s="1"/>
  <c r="C95" i="7"/>
  <c r="B63" i="7"/>
  <c r="C35" i="7"/>
  <c r="B57" i="7"/>
  <c r="B67" i="7"/>
  <c r="C26" i="7"/>
  <c r="B68" i="7"/>
  <c r="C93" i="7"/>
  <c r="A52" i="7"/>
  <c r="J52" i="7" s="1"/>
  <c r="C22" i="7"/>
  <c r="A57" i="7"/>
  <c r="I57" i="7" s="1"/>
  <c r="C66" i="7"/>
  <c r="A68" i="7"/>
  <c r="K68" i="7" s="1"/>
  <c r="C91" i="7"/>
  <c r="C67" i="7"/>
  <c r="B41" i="7"/>
  <c r="C42" i="7"/>
  <c r="B71" i="7"/>
  <c r="B90" i="7"/>
  <c r="B43" i="7"/>
  <c r="C34" i="7"/>
  <c r="A90" i="7"/>
  <c r="I90" i="7" s="1"/>
  <c r="A70" i="7"/>
  <c r="F70" i="7" s="1"/>
  <c r="A92" i="7"/>
  <c r="H92" i="7" s="1"/>
  <c r="C11" i="7"/>
  <c r="C85" i="7"/>
  <c r="C4" i="7"/>
  <c r="A62" i="7"/>
  <c r="I62" i="7" s="1"/>
  <c r="F15" i="7"/>
  <c r="A43" i="7"/>
  <c r="I43" i="7" s="1"/>
  <c r="A34" i="7"/>
  <c r="H34" i="7" s="1"/>
  <c r="B101" i="7"/>
  <c r="C86" i="7"/>
  <c r="A14" i="7"/>
  <c r="I14" i="7" s="1"/>
  <c r="C74" i="7"/>
  <c r="C58" i="7"/>
  <c r="G15" i="7"/>
  <c r="A101" i="7"/>
  <c r="G101" i="7" s="1"/>
  <c r="B21" i="7"/>
  <c r="C15" i="7"/>
  <c r="A4" i="7"/>
  <c r="I4" i="7" s="1"/>
  <c r="A10" i="7"/>
  <c r="I10" i="7" s="1"/>
  <c r="B74" i="7"/>
  <c r="B58" i="7"/>
  <c r="J15" i="7"/>
  <c r="C62" i="7"/>
  <c r="C92" i="7"/>
  <c r="C69" i="7"/>
  <c r="A21" i="7"/>
  <c r="K21" i="7" s="1"/>
  <c r="B24" i="7"/>
  <c r="C32" i="7"/>
  <c r="B15" i="7"/>
  <c r="C89" i="7"/>
  <c r="H15" i="7"/>
  <c r="A24" i="7"/>
  <c r="H24" i="7" s="1"/>
  <c r="B17" i="7"/>
  <c r="B11" i="7"/>
  <c r="B42" i="7"/>
  <c r="C30" i="7"/>
  <c r="C12" i="7"/>
  <c r="B95" i="7"/>
  <c r="B46" i="7"/>
  <c r="B30" i="7"/>
  <c r="A35" i="7"/>
  <c r="I35" i="7" s="1"/>
  <c r="B82" i="7"/>
  <c r="C27" i="7"/>
  <c r="B59" i="7"/>
  <c r="C94" i="7"/>
  <c r="C45" i="7"/>
  <c r="C28" i="7"/>
  <c r="B73" i="7"/>
  <c r="A36" i="7"/>
  <c r="K36" i="7" s="1"/>
  <c r="C10" i="7"/>
  <c r="B94" i="7"/>
  <c r="C36" i="7"/>
  <c r="B12" i="7"/>
  <c r="C14" i="7"/>
  <c r="A82" i="7"/>
  <c r="J82" i="7" s="1"/>
  <c r="C59" i="7"/>
  <c r="B45" i="7"/>
  <c r="B28" i="7"/>
  <c r="C41" i="7"/>
  <c r="C3" i="7"/>
  <c r="I15" i="7"/>
  <c r="J7" i="7"/>
  <c r="A6" i="7"/>
  <c r="I6" i="7" s="1"/>
  <c r="A84" i="7"/>
  <c r="F84" i="7" s="1"/>
  <c r="C16" i="7"/>
  <c r="B83" i="7"/>
  <c r="C83" i="7"/>
  <c r="C52" i="7"/>
  <c r="C72" i="7"/>
  <c r="C49" i="7"/>
  <c r="C84" i="7"/>
  <c r="A8" i="7"/>
  <c r="F8" i="7" s="1"/>
  <c r="C19" i="7"/>
  <c r="B16" i="7"/>
  <c r="B49" i="7"/>
  <c r="G19" i="7"/>
  <c r="I19" i="7"/>
  <c r="K41" i="7"/>
  <c r="I41" i="7"/>
  <c r="B89" i="7"/>
  <c r="B3" i="7"/>
  <c r="C7" i="7"/>
  <c r="F7" i="7"/>
  <c r="B85" i="7"/>
  <c r="A32" i="7"/>
  <c r="H32" i="7" s="1"/>
  <c r="A86" i="7"/>
  <c r="K86" i="7" s="1"/>
  <c r="A69" i="7"/>
  <c r="K69" i="7" s="1"/>
  <c r="G7" i="7"/>
  <c r="B79" i="7"/>
  <c r="C46" i="7"/>
  <c r="C38" i="7"/>
  <c r="B51" i="7"/>
  <c r="B55" i="7"/>
  <c r="C17" i="7"/>
  <c r="B31" i="7"/>
  <c r="B99" i="7"/>
  <c r="C8" i="7"/>
  <c r="B19" i="7"/>
  <c r="H7" i="7"/>
  <c r="C79" i="7"/>
  <c r="C51" i="7"/>
  <c r="C55" i="7"/>
  <c r="C31" i="7"/>
  <c r="C99" i="7"/>
  <c r="B7" i="7"/>
  <c r="I7" i="7"/>
  <c r="B38" i="7"/>
  <c r="A5" i="7"/>
  <c r="H5" i="7" s="1"/>
  <c r="C50" i="7"/>
  <c r="G39" i="7"/>
  <c r="C81" i="7"/>
  <c r="F19" i="7"/>
  <c r="A50" i="7"/>
  <c r="H50" i="7" s="1"/>
  <c r="B97" i="7"/>
  <c r="B81" i="7"/>
  <c r="C5" i="7"/>
  <c r="H39" i="7"/>
  <c r="C97" i="7"/>
  <c r="B6" i="7"/>
  <c r="H19" i="7"/>
  <c r="B75" i="7"/>
  <c r="C64" i="7"/>
  <c r="B23" i="7"/>
  <c r="H16" i="7"/>
  <c r="C23" i="7"/>
  <c r="K39" i="7"/>
  <c r="C75" i="7"/>
  <c r="B64" i="7"/>
  <c r="I39" i="7"/>
  <c r="J19" i="7"/>
  <c r="I9" i="7"/>
  <c r="J41" i="7"/>
  <c r="H41" i="7"/>
  <c r="G41" i="7"/>
  <c r="F41" i="7"/>
  <c r="J39" i="7"/>
  <c r="K19" i="7"/>
  <c r="K16" i="7"/>
  <c r="G18" i="7"/>
  <c r="F16" i="7"/>
  <c r="K18" i="7"/>
  <c r="J18" i="7"/>
  <c r="F18" i="7"/>
  <c r="G16" i="7"/>
  <c r="I16" i="7"/>
  <c r="I18" i="7"/>
  <c r="H9" i="7"/>
  <c r="G9" i="7"/>
  <c r="J9" i="7"/>
  <c r="F9" i="7"/>
  <c r="L3" i="2"/>
  <c r="K3" i="2"/>
  <c r="G44" i="7"/>
  <c r="H44" i="7"/>
  <c r="F44" i="7"/>
  <c r="K44" i="7"/>
  <c r="I44" i="7"/>
  <c r="J44" i="7"/>
  <c r="J72" i="7"/>
  <c r="I72" i="7"/>
  <c r="K72" i="7"/>
  <c r="F72" i="7"/>
  <c r="G72" i="7"/>
  <c r="H72" i="7"/>
  <c r="I49" i="7"/>
  <c r="F49" i="7"/>
  <c r="J49" i="7"/>
  <c r="G49" i="7"/>
  <c r="H49" i="7"/>
  <c r="K49" i="7"/>
  <c r="G48" i="7"/>
  <c r="F48" i="7"/>
  <c r="H48" i="7"/>
  <c r="I48" i="7"/>
  <c r="J48" i="7"/>
  <c r="K48" i="7"/>
  <c r="F99" i="7"/>
  <c r="J99" i="7"/>
  <c r="G99" i="7"/>
  <c r="H99" i="7"/>
  <c r="K99" i="7"/>
  <c r="I99" i="7"/>
  <c r="G20" i="7"/>
  <c r="F20" i="7"/>
  <c r="K20" i="7"/>
  <c r="H20" i="7"/>
  <c r="I20" i="7"/>
  <c r="J20" i="7"/>
  <c r="J100" i="7"/>
  <c r="I100" i="7"/>
  <c r="G100" i="7"/>
  <c r="K100" i="7"/>
  <c r="H100" i="7"/>
  <c r="F100" i="7"/>
  <c r="K81" i="7"/>
  <c r="G81" i="7"/>
  <c r="F81" i="7"/>
  <c r="J81" i="7"/>
  <c r="H81" i="7"/>
  <c r="I81" i="7"/>
  <c r="F63" i="7"/>
  <c r="H63" i="7"/>
  <c r="K63" i="7"/>
  <c r="G63" i="7"/>
  <c r="J63" i="7"/>
  <c r="I63" i="7"/>
  <c r="J87" i="7"/>
  <c r="H87" i="7"/>
  <c r="K87" i="7"/>
  <c r="G87" i="7"/>
  <c r="F87" i="7"/>
  <c r="I87" i="7"/>
  <c r="J96" i="7"/>
  <c r="H96" i="7"/>
  <c r="G96" i="7"/>
  <c r="K96" i="7"/>
  <c r="I96" i="7"/>
  <c r="F96" i="7"/>
  <c r="G65" i="7"/>
  <c r="K65" i="7"/>
  <c r="H65" i="7"/>
  <c r="I65" i="7"/>
  <c r="J65" i="7"/>
  <c r="F65" i="7"/>
  <c r="G17" i="7"/>
  <c r="H17" i="7"/>
  <c r="F17" i="7"/>
  <c r="I17" i="7"/>
  <c r="J17" i="7"/>
  <c r="K17" i="7"/>
  <c r="H88" i="7"/>
  <c r="G88" i="7"/>
  <c r="F88" i="7"/>
  <c r="J88" i="7"/>
  <c r="I88" i="7"/>
  <c r="K88" i="7"/>
  <c r="I77" i="7"/>
  <c r="F77" i="7"/>
  <c r="H77" i="7"/>
  <c r="J77" i="7"/>
  <c r="K77" i="7"/>
  <c r="G77" i="7"/>
  <c r="I94" i="7"/>
  <c r="H94" i="7"/>
  <c r="K94" i="7"/>
  <c r="J94" i="7"/>
  <c r="G94" i="7"/>
  <c r="F94" i="7"/>
  <c r="G60" i="7"/>
  <c r="K60" i="7"/>
  <c r="F60" i="7"/>
  <c r="H60" i="7"/>
  <c r="I60" i="7"/>
  <c r="J60" i="7"/>
  <c r="J31" i="7"/>
  <c r="G31" i="7"/>
  <c r="K31" i="7"/>
  <c r="F31" i="7"/>
  <c r="H31" i="7"/>
  <c r="I31" i="7"/>
  <c r="G42" i="7"/>
  <c r="J42" i="7"/>
  <c r="K42" i="7"/>
  <c r="F42" i="7"/>
  <c r="H42" i="7"/>
  <c r="I42" i="7"/>
  <c r="J89" i="7"/>
  <c r="H89" i="7"/>
  <c r="G89" i="7"/>
  <c r="F89" i="7"/>
  <c r="I89" i="7"/>
  <c r="K89" i="7"/>
  <c r="F33" i="7"/>
  <c r="J33" i="7"/>
  <c r="G33" i="7"/>
  <c r="K33" i="7"/>
  <c r="H33" i="7"/>
  <c r="I33" i="7"/>
  <c r="G64" i="7"/>
  <c r="J64" i="7"/>
  <c r="F64" i="7"/>
  <c r="K64" i="7"/>
  <c r="I64" i="7"/>
  <c r="H64" i="7"/>
  <c r="J97" i="7"/>
  <c r="G97" i="7"/>
  <c r="K97" i="7"/>
  <c r="I97" i="7"/>
  <c r="H97" i="7"/>
  <c r="F97" i="7"/>
  <c r="J40" i="7"/>
  <c r="H40" i="7"/>
  <c r="I40" i="7"/>
  <c r="G40" i="7"/>
  <c r="F40" i="7"/>
  <c r="K40" i="7"/>
  <c r="I56" i="7"/>
  <c r="J56" i="7"/>
  <c r="H56" i="7"/>
  <c r="G56" i="7"/>
  <c r="F56" i="7"/>
  <c r="K56" i="7"/>
  <c r="K75" i="7"/>
  <c r="I75" i="7"/>
  <c r="G75" i="7"/>
  <c r="F75" i="7"/>
  <c r="H75" i="7"/>
  <c r="J75" i="7"/>
  <c r="G30" i="7"/>
  <c r="H30" i="7"/>
  <c r="J30" i="7"/>
  <c r="K30" i="7"/>
  <c r="F30" i="7"/>
  <c r="I30" i="7"/>
  <c r="H74" i="7"/>
  <c r="F74" i="7"/>
  <c r="J74" i="7"/>
  <c r="I74" i="7"/>
  <c r="G74" i="7"/>
  <c r="K74" i="7"/>
  <c r="F80" i="7"/>
  <c r="J80" i="7"/>
  <c r="G80" i="7"/>
  <c r="K80" i="7"/>
  <c r="H80" i="7"/>
  <c r="I80" i="7"/>
  <c r="K23" i="7"/>
  <c r="H23" i="7"/>
  <c r="I23" i="7"/>
  <c r="J23" i="7"/>
  <c r="G23" i="7"/>
  <c r="F23" i="7"/>
  <c r="I83" i="7"/>
  <c r="G83" i="7"/>
  <c r="H83" i="7"/>
  <c r="F83" i="7"/>
  <c r="J83" i="7"/>
  <c r="K83" i="7"/>
  <c r="G59" i="7"/>
  <c r="K59" i="7"/>
  <c r="F59" i="7"/>
  <c r="H59" i="7"/>
  <c r="I59" i="7"/>
  <c r="J59" i="7"/>
  <c r="J95" i="7"/>
  <c r="G95" i="7"/>
  <c r="F95" i="7"/>
  <c r="I95" i="7"/>
  <c r="H95" i="7"/>
  <c r="K95" i="7"/>
  <c r="H79" i="7"/>
  <c r="J79" i="7"/>
  <c r="F79" i="7"/>
  <c r="I79" i="7"/>
  <c r="K79" i="7"/>
  <c r="G79" i="7"/>
  <c r="H46" i="7"/>
  <c r="F46" i="7"/>
  <c r="G46" i="7"/>
  <c r="J46" i="7"/>
  <c r="I46" i="7"/>
  <c r="K46" i="7"/>
  <c r="F53" i="7"/>
  <c r="I53" i="7"/>
  <c r="G53" i="7"/>
  <c r="H53" i="7"/>
  <c r="J53" i="7"/>
  <c r="K53" i="7"/>
  <c r="G38" i="7"/>
  <c r="F38" i="7"/>
  <c r="J38" i="7"/>
  <c r="I38" i="7"/>
  <c r="H38" i="7"/>
  <c r="K38" i="7"/>
  <c r="F51" i="7"/>
  <c r="H51" i="7"/>
  <c r="J51" i="7"/>
  <c r="G51" i="7"/>
  <c r="K51" i="7"/>
  <c r="I51" i="7"/>
  <c r="J25" i="7"/>
  <c r="H25" i="7"/>
  <c r="K25" i="7"/>
  <c r="I25" i="7"/>
  <c r="G25" i="7"/>
  <c r="F25" i="7"/>
  <c r="F98" i="7"/>
  <c r="I98" i="7"/>
  <c r="H98" i="7"/>
  <c r="G98" i="7"/>
  <c r="K98" i="7"/>
  <c r="J98" i="7"/>
  <c r="J91" i="7"/>
  <c r="H91" i="7"/>
  <c r="G91" i="7"/>
  <c r="I91" i="7"/>
  <c r="F91" i="7"/>
  <c r="K91" i="7"/>
  <c r="H67" i="7"/>
  <c r="I67" i="7"/>
  <c r="G67" i="7"/>
  <c r="J67" i="7"/>
  <c r="K67" i="7"/>
  <c r="F67" i="7"/>
  <c r="H66" i="7"/>
  <c r="K66" i="7"/>
  <c r="I66" i="7"/>
  <c r="G66" i="7"/>
  <c r="J66" i="7"/>
  <c r="F66" i="7"/>
  <c r="F47" i="7"/>
  <c r="H47" i="7"/>
  <c r="G47" i="7"/>
  <c r="I47" i="7"/>
  <c r="J47" i="7"/>
  <c r="K47" i="7"/>
  <c r="J55" i="7"/>
  <c r="F55" i="7"/>
  <c r="H55" i="7"/>
  <c r="I55" i="7"/>
  <c r="K55" i="7"/>
  <c r="G55" i="7"/>
  <c r="I26" i="7"/>
  <c r="F26" i="7"/>
  <c r="J26" i="7"/>
  <c r="G26" i="7"/>
  <c r="H26" i="7"/>
  <c r="K26" i="7"/>
  <c r="F27" i="7"/>
  <c r="J27" i="7"/>
  <c r="H27" i="7"/>
  <c r="G27" i="7"/>
  <c r="I27" i="7"/>
  <c r="K27" i="7"/>
  <c r="H58" i="7"/>
  <c r="I58" i="7"/>
  <c r="J58" i="7"/>
  <c r="G58" i="7"/>
  <c r="F58" i="7"/>
  <c r="K58" i="7"/>
  <c r="I13" i="7"/>
  <c r="F13" i="7"/>
  <c r="F29" i="7"/>
  <c r="J29" i="7"/>
  <c r="G29" i="7"/>
  <c r="K29" i="7"/>
  <c r="H29" i="7"/>
  <c r="I29" i="7"/>
  <c r="F76" i="7"/>
  <c r="K76" i="7"/>
  <c r="H76" i="7"/>
  <c r="J76" i="7"/>
  <c r="G76" i="7"/>
  <c r="I76" i="7"/>
  <c r="J61" i="7"/>
  <c r="F61" i="7"/>
  <c r="K61" i="7"/>
  <c r="I61" i="7"/>
  <c r="H61" i="7"/>
  <c r="G61" i="7"/>
  <c r="J78" i="7"/>
  <c r="K78" i="7"/>
  <c r="H78" i="7"/>
  <c r="F78" i="7"/>
  <c r="G78" i="7"/>
  <c r="I78" i="7"/>
  <c r="F45" i="7"/>
  <c r="G45" i="7"/>
  <c r="K45" i="7"/>
  <c r="J45" i="7"/>
  <c r="H45" i="7"/>
  <c r="I45" i="7"/>
  <c r="J71" i="7"/>
  <c r="G71" i="7"/>
  <c r="H71" i="7"/>
  <c r="I71" i="7"/>
  <c r="F71" i="7"/>
  <c r="K71" i="7"/>
  <c r="H28" i="7"/>
  <c r="J28" i="7"/>
  <c r="I28" i="7"/>
  <c r="G28" i="7"/>
  <c r="F28" i="7"/>
  <c r="K28" i="7"/>
  <c r="J54" i="7"/>
  <c r="H54" i="7"/>
  <c r="I54" i="7"/>
  <c r="K54" i="7"/>
  <c r="F54" i="7"/>
  <c r="G54" i="7"/>
  <c r="I73" i="7"/>
  <c r="J73" i="7"/>
  <c r="F73" i="7"/>
  <c r="G73" i="7"/>
  <c r="K73" i="7"/>
  <c r="H73" i="7"/>
  <c r="H85" i="7"/>
  <c r="I85" i="7"/>
  <c r="J85" i="7"/>
  <c r="F85" i="7"/>
  <c r="K85" i="7"/>
  <c r="G85" i="7"/>
  <c r="J37" i="7"/>
  <c r="G37" i="7"/>
  <c r="K37" i="7"/>
  <c r="I37" i="7"/>
  <c r="F37" i="7"/>
  <c r="H37" i="7"/>
  <c r="F22" i="7"/>
  <c r="K22" i="7"/>
  <c r="J22" i="7"/>
  <c r="I22" i="7"/>
  <c r="H22" i="7"/>
  <c r="G22" i="7"/>
  <c r="G12" i="7"/>
  <c r="K12" i="7"/>
  <c r="F12" i="7"/>
  <c r="J12" i="7"/>
  <c r="H12" i="7"/>
  <c r="I12" i="7"/>
  <c r="F11" i="7"/>
  <c r="K11" i="7"/>
  <c r="H11" i="7"/>
  <c r="J11" i="7"/>
  <c r="G11" i="7"/>
  <c r="I11" i="7"/>
  <c r="K2" i="2"/>
  <c r="L8" i="1" s="1"/>
  <c r="F6" i="2"/>
  <c r="F4" i="2"/>
  <c r="A3" i="8"/>
  <c r="C3" i="8"/>
  <c r="D3" i="8"/>
  <c r="E3" i="8"/>
  <c r="F3" i="8"/>
  <c r="G3" i="8"/>
  <c r="H3" i="8"/>
  <c r="I3" i="8"/>
  <c r="J3" i="8"/>
  <c r="K3" i="8"/>
  <c r="L3" i="8"/>
  <c r="M3" i="8"/>
  <c r="N3" i="8"/>
  <c r="B3" i="8"/>
  <c r="K3" i="7"/>
  <c r="Q1" i="5"/>
  <c r="Q18" i="5" s="1"/>
  <c r="I5" i="5"/>
  <c r="I22" i="5" s="1"/>
  <c r="O5" i="5"/>
  <c r="O22" i="5" s="1"/>
  <c r="O3" i="5"/>
  <c r="O20" i="5" s="1"/>
  <c r="B3" i="5"/>
  <c r="B20" i="5" s="1"/>
  <c r="D4" i="5"/>
  <c r="D21" i="5" s="1"/>
  <c r="G13" i="7" l="1"/>
  <c r="K13" i="7"/>
  <c r="H13" i="7"/>
  <c r="F68" i="7"/>
  <c r="I93" i="7"/>
  <c r="J93" i="7"/>
  <c r="H93" i="7"/>
  <c r="H68" i="7"/>
  <c r="H101" i="7"/>
  <c r="J68" i="7"/>
  <c r="F93" i="7"/>
  <c r="K93" i="7"/>
  <c r="I68" i="7"/>
  <c r="G68" i="7"/>
  <c r="I70" i="7"/>
  <c r="K57" i="7"/>
  <c r="J57" i="7"/>
  <c r="I52" i="7"/>
  <c r="H52" i="7"/>
  <c r="F57" i="7"/>
  <c r="H57" i="7"/>
  <c r="G57" i="7"/>
  <c r="H90" i="7"/>
  <c r="H70" i="7"/>
  <c r="K4" i="7"/>
  <c r="H62" i="7"/>
  <c r="F62" i="7"/>
  <c r="G90" i="7"/>
  <c r="G62" i="7"/>
  <c r="J90" i="7"/>
  <c r="J62" i="7"/>
  <c r="K52" i="7"/>
  <c r="J35" i="7"/>
  <c r="K62" i="7"/>
  <c r="F101" i="7"/>
  <c r="F52" i="7"/>
  <c r="F90" i="7"/>
  <c r="J101" i="7"/>
  <c r="G52" i="7"/>
  <c r="K90" i="7"/>
  <c r="F24" i="7"/>
  <c r="J36" i="7"/>
  <c r="G34" i="7"/>
  <c r="G21" i="7"/>
  <c r="J24" i="7"/>
  <c r="I21" i="7"/>
  <c r="G92" i="7"/>
  <c r="J70" i="7"/>
  <c r="K34" i="7"/>
  <c r="F34" i="7"/>
  <c r="F10" i="7"/>
  <c r="I24" i="7"/>
  <c r="I34" i="7"/>
  <c r="K24" i="7"/>
  <c r="H21" i="7"/>
  <c r="G24" i="7"/>
  <c r="F21" i="7"/>
  <c r="J34" i="7"/>
  <c r="J21" i="7"/>
  <c r="J43" i="7"/>
  <c r="F6" i="7"/>
  <c r="K70" i="7"/>
  <c r="G70" i="7"/>
  <c r="F43" i="7"/>
  <c r="K82" i="7"/>
  <c r="G43" i="7"/>
  <c r="H82" i="7"/>
  <c r="G10" i="7"/>
  <c r="I92" i="7"/>
  <c r="J10" i="7"/>
  <c r="K92" i="7"/>
  <c r="J92" i="7"/>
  <c r="K43" i="7"/>
  <c r="K10" i="7"/>
  <c r="F92" i="7"/>
  <c r="H43" i="7"/>
  <c r="H10" i="7"/>
  <c r="H14" i="7"/>
  <c r="K101" i="7"/>
  <c r="G14" i="7"/>
  <c r="K35" i="7"/>
  <c r="I101" i="7"/>
  <c r="J4" i="7"/>
  <c r="J14" i="7"/>
  <c r="G35" i="7"/>
  <c r="G4" i="7"/>
  <c r="K14" i="7"/>
  <c r="H35" i="7"/>
  <c r="H4" i="7"/>
  <c r="F4" i="7"/>
  <c r="F14" i="7"/>
  <c r="F35" i="7"/>
  <c r="I82" i="7"/>
  <c r="I84" i="7"/>
  <c r="G36" i="7"/>
  <c r="F82" i="7"/>
  <c r="G82" i="7"/>
  <c r="F36" i="7"/>
  <c r="I36" i="7"/>
  <c r="J6" i="7"/>
  <c r="H36" i="7"/>
  <c r="J5" i="7"/>
  <c r="I32" i="7"/>
  <c r="K32" i="7"/>
  <c r="G86" i="7"/>
  <c r="H86" i="7"/>
  <c r="J86" i="7"/>
  <c r="I50" i="7"/>
  <c r="G32" i="7"/>
  <c r="F32" i="7"/>
  <c r="H6" i="7"/>
  <c r="K84" i="7"/>
  <c r="K6" i="7"/>
  <c r="I86" i="7"/>
  <c r="J32" i="7"/>
  <c r="J84" i="7"/>
  <c r="G84" i="7"/>
  <c r="H84" i="7"/>
  <c r="G6" i="7"/>
  <c r="F86" i="7"/>
  <c r="G69" i="7"/>
  <c r="G5" i="7"/>
  <c r="I5" i="7"/>
  <c r="F5" i="7"/>
  <c r="H8" i="7"/>
  <c r="J8" i="7"/>
  <c r="K8" i="7"/>
  <c r="I8" i="7"/>
  <c r="K5" i="7"/>
  <c r="G8" i="7"/>
  <c r="F69" i="7"/>
  <c r="I69" i="7"/>
  <c r="J69" i="7"/>
  <c r="H69" i="7"/>
  <c r="F50" i="7"/>
  <c r="K50" i="7"/>
  <c r="G50" i="7"/>
  <c r="J50" i="7"/>
  <c r="E2" i="2"/>
  <c r="F3" i="7"/>
  <c r="G3" i="7"/>
  <c r="P3" i="8"/>
  <c r="H3" i="7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I3" i="7"/>
  <c r="J3" i="7"/>
  <c r="X3" i="8" l="1"/>
  <c r="X1" i="8" s="1"/>
  <c r="P1" i="8"/>
  <c r="T3" i="8"/>
  <c r="Q3" i="8"/>
  <c r="R3" i="8" s="1"/>
  <c r="E2" i="8" l="1"/>
  <c r="T1" i="8"/>
  <c r="R1" i="8"/>
  <c r="E1" i="8" s="1"/>
  <c r="L11" i="1"/>
  <c r="L10" i="1" l="1"/>
  <c r="B7" i="4"/>
  <c r="A2" i="7"/>
  <c r="G2" i="7" s="1"/>
  <c r="B2" i="7"/>
  <c r="C2" i="7"/>
  <c r="I2" i="7" l="1"/>
  <c r="F2" i="7"/>
  <c r="J2" i="7"/>
  <c r="H2" i="7"/>
  <c r="K2" i="7"/>
</calcChain>
</file>

<file path=xl/sharedStrings.xml><?xml version="1.0" encoding="utf-8"?>
<sst xmlns="http://schemas.openxmlformats.org/spreadsheetml/2006/main" count="609" uniqueCount="443">
  <si>
    <t>[miesiąc]</t>
  </si>
  <si>
    <t>[t]</t>
  </si>
  <si>
    <t>[ha]</t>
  </si>
  <si>
    <t>Planowany termin zbioru</t>
  </si>
  <si>
    <t>Przewidywany plon</t>
  </si>
  <si>
    <t>Powierzchnia odmiany</t>
  </si>
  <si>
    <t>Odmiana</t>
  </si>
  <si>
    <t>Gatunek</t>
  </si>
  <si>
    <t>Numer obrębu</t>
  </si>
  <si>
    <t>Nazwa obrębu</t>
  </si>
  <si>
    <t>Gmina</t>
  </si>
  <si>
    <t xml:space="preserve">Powiat </t>
  </si>
  <si>
    <t>Województwo</t>
  </si>
  <si>
    <t>Powierzchnia działki rolnej w obrębie działki ewidencyjnej</t>
  </si>
  <si>
    <t>Powierzchnia działki ewidencyjnej</t>
  </si>
  <si>
    <t>Numer ewidencyjny działki</t>
  </si>
  <si>
    <t>Oznaczenie działki rolnej (zgodnie z    e-wnioskiem)</t>
  </si>
  <si>
    <t>Imię i nazwisko producenta:</t>
  </si>
  <si>
    <t>UMOWA O ŚWIADCZENIE USŁUG - INTEGROWANA PRODUKCJA</t>
  </si>
  <si>
    <t>zwaną/ym dalej Zleceniodawcą, a</t>
  </si>
  <si>
    <t xml:space="preserve">Freshmazovia Consulting Sp.z o.o. ul. Grójecka 35, 05-660 Warka; REGON: 145998569 NIP: 5222994274
reprezentowaną przez: Mateusza Woźniaka – Dyrektora Działu Szkoleń i Doradztwa </t>
  </si>
  <si>
    <t>zwanym dalej Zleceniobiorcą.</t>
  </si>
  <si>
    <t>§ 1 Przedmiot umowy i koszt</t>
  </si>
  <si>
    <t>§ 2 Koszty rezygnacji:</t>
  </si>
  <si>
    <t>150 zł netto</t>
  </si>
  <si>
    <t xml:space="preserve"> - 	Zgłoszenie do jednostki certyfikującej – </t>
  </si>
  <si>
    <t xml:space="preserve"> - 	Z Komunikatami sadowniczymi –</t>
  </si>
  <si>
    <t>całość</t>
  </si>
  <si>
    <t xml:space="preserve"> - 	Po przygotowaniu gospodarstwa do kontroli –</t>
  </si>
  <si>
    <t>1.</t>
  </si>
  <si>
    <t>2.</t>
  </si>
  <si>
    <t>3.</t>
  </si>
  <si>
    <t>4.</t>
  </si>
  <si>
    <t>5.</t>
  </si>
  <si>
    <t>6.</t>
  </si>
  <si>
    <t>7.</t>
  </si>
  <si>
    <t>odbyć szkolenie z Integrowanej Produkcji,</t>
  </si>
  <si>
    <t xml:space="preserve">prowadzić uprawę zgodnie z wymaganiami Integrowanej Produkcji oraz wykonać zalecenia doradcy, </t>
  </si>
  <si>
    <t>pokryć koszty związane z badaniami na pozostałości pestycydów (przy poborze próby),</t>
  </si>
  <si>
    <t>poinformować zleceniobiorcę o zmianach danych mających wpływ na wydanie certyfikatu,</t>
  </si>
  <si>
    <t xml:space="preserve">nie przekazywać innym osobom treści uzyskanych w ramach realizacji zamówionej usługi. </t>
  </si>
  <si>
    <t>zgłosić Zleceniodawcę do jednostki certyfikującej,</t>
  </si>
  <si>
    <t xml:space="preserve">przygotować gospodarstwo Zleceniodawcy do kontroli: </t>
  </si>
  <si>
    <t xml:space="preserve">W sprawach, które nie zostały uregulowane niniejszą umową, zastosowanie mają przepisy Kodeksu Cywilnego. </t>
  </si>
  <si>
    <t>Umowa została sporządzona w dwóch jednobrzmiących egzemplarzach, po jednym dla każdej ze stron.</t>
  </si>
  <si>
    <t xml:space="preserve">Jednocześnie oświadczam, że udzielam zgody dobrowolnie oraz że zostałam/em poinformowana/y o przysługującym mi prawie dostępu do treści moich danych oraz ich poprawiania, jak również wycofania zgody na ich przetwarzanie w każdym czasie. </t>
  </si>
  <si>
    <t xml:space="preserve"> _ _ _ _ _ _ _ _ _ _ _ _ _ _ _ _ _ _ _</t>
  </si>
  <si>
    <t>(Zleceniodawca – Producent)</t>
  </si>
  <si>
    <t>(Zleceniobiorca – Freshmazovia)</t>
  </si>
  <si>
    <t>REGULAMIN</t>
  </si>
  <si>
    <t>8.</t>
  </si>
  <si>
    <t>Zamiar stosowania Integrowanej Produkcji Roślin zainteresowany Producent zgłasza każdego roku do biura FreshMazovia Consulting Sp. z o.o. nie później niż 30 dni przed siewem lub sadzeniem. W przypadku roślin wieloletnich zgłoszenie należy złożyć do ostatniego dnia lutego danego roku kalendarzowego. Data wpływu to data nadania podana na stemplu pocztowym.</t>
  </si>
  <si>
    <t xml:space="preserve">Umowę o świadczeniu usługi Integrowanej Produkcji Roślin  przyjmujemy w wersji papierowej wraz z załącznikami. Podpisany oryginał umowy wraz z załącznikami, należy dostarczyć do biura osobiście lub listownie na adres ul. Grójecka 35, 05-660 Warka. </t>
  </si>
  <si>
    <t>Freshmazovia Consulting Sp. z o.o. nie świadczy usług związanych z dopłatami bezpośrednimi (obszarowymi) i nie ponosi odpowiedzialności za zgłoszenie dodatkowych płatności w ramach ekoschematów, które otrzymuje rolnik za prowadzenie produkcji rolniczej. To na Producencie spoczywa obowiązek wypełnienia wniosku o płatność w aplikacji e-wniosek.</t>
  </si>
  <si>
    <t xml:space="preserve">Załącznik nr 1 </t>
  </si>
  <si>
    <t>Drugie imię:</t>
  </si>
  <si>
    <t>Ulica:</t>
  </si>
  <si>
    <t>Numer lokalu</t>
  </si>
  <si>
    <t>NIP gospodarstwa:</t>
  </si>
  <si>
    <t>Freshmazovia Consulting Sp. z o.o.</t>
  </si>
  <si>
    <t>ul. Grójecka 35, 05-660 WARKA</t>
  </si>
  <si>
    <t>Dopisek: ZGŁOSZENIE IP</t>
  </si>
  <si>
    <t xml:space="preserve">  DANE OSOBOWE ZLECENIODAWCY  (ZGODNE Z DANYMI ZGŁOSZONYMI DO ARIMR):</t>
  </si>
  <si>
    <t>dn.</t>
  </si>
  <si>
    <t>PEŁNOMOCNICTWO</t>
  </si>
  <si>
    <t>Ja</t>
  </si>
  <si>
    <t>urodzony/a w</t>
  </si>
  <si>
    <t>zamieszkały/a w</t>
  </si>
  <si>
    <t>Miejsce urodzenia:</t>
  </si>
  <si>
    <t>legitymujący/ca się dowodem osobistym nr</t>
  </si>
  <si>
    <t>, PESEL</t>
  </si>
  <si>
    <t>Pełnomocnictwo dotyczy niżej wymienionego zakresu i jest udzielane na czas nieokreślony:</t>
  </si>
  <si>
    <t>•   	Reprezentowania mnie podczas kontroli i podpisywania się pod protokołem z kontroli;</t>
  </si>
  <si>
    <t>Czytelny podpis:</t>
  </si>
  <si>
    <t>§ 3 Obowiązki Zleceniodawcy:</t>
  </si>
  <si>
    <t>§ 4 Obowiązki Zleceniobiorcy:</t>
  </si>
  <si>
    <t>§ 5 Postanowienia końcowe:</t>
  </si>
  <si>
    <t>§ 6 Zgody Zleceniodawcy:</t>
  </si>
  <si>
    <t>(wybierz z listy rozwijanej)</t>
  </si>
  <si>
    <t>Gatunki</t>
  </si>
  <si>
    <t>agrest</t>
  </si>
  <si>
    <t>aronia</t>
  </si>
  <si>
    <t>borówka wysoka</t>
  </si>
  <si>
    <t>burak ćwikłowy</t>
  </si>
  <si>
    <t>burak</t>
  </si>
  <si>
    <t>cebula</t>
  </si>
  <si>
    <t>chmiel</t>
  </si>
  <si>
    <t>czosnek</t>
  </si>
  <si>
    <t>cukinia</t>
  </si>
  <si>
    <t>kabaczek</t>
  </si>
  <si>
    <t>patison</t>
  </si>
  <si>
    <t>dynia olbrzymia</t>
  </si>
  <si>
    <t>dynia piżmowa</t>
  </si>
  <si>
    <t>gruszka</t>
  </si>
  <si>
    <t>gryka</t>
  </si>
  <si>
    <t>jęczmień browarny</t>
  </si>
  <si>
    <t>jabłko</t>
  </si>
  <si>
    <t>kalafior</t>
  </si>
  <si>
    <t>kapusta głowiasta</t>
  </si>
  <si>
    <t>kapusta pekińska</t>
  </si>
  <si>
    <t>kukurydza</t>
  </si>
  <si>
    <t>malina</t>
  </si>
  <si>
    <t>marchew</t>
  </si>
  <si>
    <t>ogórek pod osłonamia</t>
  </si>
  <si>
    <t>czereśnia</t>
  </si>
  <si>
    <t>brzoskwinia</t>
  </si>
  <si>
    <t>brokuł</t>
  </si>
  <si>
    <t>ogórek polowy</t>
  </si>
  <si>
    <t>pomidor gruntowy</t>
  </si>
  <si>
    <t>pomidor pod osłonami</t>
  </si>
  <si>
    <t>porzeczka czarna</t>
  </si>
  <si>
    <t>porzeczka czerwona</t>
  </si>
  <si>
    <t>pszenica ozima</t>
  </si>
  <si>
    <t>pszenica jara</t>
  </si>
  <si>
    <t>proso</t>
  </si>
  <si>
    <t>rzepak ozimy</t>
  </si>
  <si>
    <t>sałata pod osłonami</t>
  </si>
  <si>
    <t>szparagi</t>
  </si>
  <si>
    <t>szpinak</t>
  </si>
  <si>
    <t>seler korzeniowy</t>
  </si>
  <si>
    <t>soja</t>
  </si>
  <si>
    <t>śliwka</t>
  </si>
  <si>
    <t>truskawka</t>
  </si>
  <si>
    <t>wiśnia</t>
  </si>
  <si>
    <t>ziemniak</t>
  </si>
  <si>
    <t>kujawsko-pomorskie</t>
  </si>
  <si>
    <t>Województwa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</si>
  <si>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</si>
  <si>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</si>
  <si>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</si>
  <si>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</si>
  <si>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</si>
  <si>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</si>
  <si>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</si>
  <si>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</si>
  <si>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</si>
  <si>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</si>
  <si>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</si>
  <si>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</si>
  <si>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</si>
  <si>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</si>
  <si>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</si>
  <si>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zawarta w dniu</t>
  </si>
  <si>
    <t>* Rodzaj zgłoszenia:</t>
  </si>
  <si>
    <t>* Data zgłoszenia/zawarcia umowy:</t>
  </si>
  <si>
    <t>* Pierwsze imię:</t>
  </si>
  <si>
    <t>* Nazwisko:</t>
  </si>
  <si>
    <t>* Numer domu:</t>
  </si>
  <si>
    <t>* Miejscowość:</t>
  </si>
  <si>
    <t>* Kod pocztowy:</t>
  </si>
  <si>
    <t>* Poczta:</t>
  </si>
  <si>
    <t>* Województwo</t>
  </si>
  <si>
    <t>* Powiat:</t>
  </si>
  <si>
    <t>* Gmina:</t>
  </si>
  <si>
    <t>* Telefon kontaktowy:</t>
  </si>
  <si>
    <t>* Czy jest Pan/i płatnikem podatku VAT?</t>
  </si>
  <si>
    <t>PODPISZ WSZYSTKIE WYDRUKOWANE DOKUMENTY</t>
  </si>
  <si>
    <t>WYŚLIJ WSZYSTKIE DOKUMENTY na adres biura:</t>
  </si>
  <si>
    <t>ZAPISZ PLIK</t>
  </si>
  <si>
    <t>Wynagrodzenie będzie płatne na podstawie faktury VAT wystawionej przez Zleceniobiorcę gotówkowo lub przelewem w ciągu 14 dni od daty wystawienia faktury. Opóźnienia w dokonywaniu płatności będą skutkowały wysyłaniem wezwań do zapłaty. Za monit Zleceniobiorca będzie doliczał każdorazowo 20 zł do wystawionej faktury zgodnie z zapisem w pkt. 9 regulaminu załączonego do umowy.</t>
  </si>
  <si>
    <t xml:space="preserve">poddać się kontroli jednostki certyfikującej, </t>
  </si>
  <si>
    <t>przekazać jednostce certyfikującej wykaz zgłoszonych upraw do objęcia certyfikacją Integrowanej Produkcji,</t>
  </si>
  <si>
    <t xml:space="preserve">Umowa zostaje zawarta na czas określony z obowiązkiem corocznego aktualizowania zgłoszenia w celu jej przedłużenia. </t>
  </si>
  <si>
    <t>Umowa obowiązuje od dnia dostarczenia do siedziby zleceniobiorcy kompletu podpisanych oryginałów umowy wraz z załącznikami do dnia wydania przez jednostkę certyfikującą ostatecznego certyfikatu za dany sezon wegetacyjny.</t>
  </si>
  <si>
    <t>Umowa wywołuje skutki prawne po dostarczeniu do biura kompletu dokumentów: oryginału umowy wraz z załącznikami w formie papierowej i elektronicznej (zał.2)</t>
  </si>
  <si>
    <t xml:space="preserve">Oświadczam, że zapoznałam/em się z Regulaminem i akceptuję jego treść. </t>
  </si>
  <si>
    <t>X</t>
  </si>
  <si>
    <t>Producent zobowiązuje się do uiszczenia opłaty za proces przygotowujący gospodarstwo do certyfikacji, niezależnie od jej późniejszych wyników.</t>
  </si>
  <si>
    <t xml:space="preserve">Opłata za monit będzie doliczana każdorazowo po 30 dniach od daty upływu terminu płatności faktury. Po 3 monitach zleceniobiorca przekazuje sprawę do firmy windykacyjnej. </t>
  </si>
  <si>
    <t>9.</t>
  </si>
  <si>
    <r>
      <t xml:space="preserve">Przystępując do systemu jakości Integrowana Produkcja Roślin, wraz z umową zgłoszeniową należy dostarczyć do biura kopię ważnego dokumentu potwierdzającego ukończenie szkolenia w zakresie Integrowanej Produkcji 
Roślin.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ważnego szkolenia Integrowanej Produkcji Roślin, może skontaktować się z naszym biurem, w celu zapisania się na najbliższe szkolenie organizowane przez firmę. </t>
    </r>
  </si>
  <si>
    <r>
      <t>Producent zobowiązuje się do przestrzegania wymagań zawartych w przepisach dotyczących Integrowanej Produkcji Roślin.  Wymagania Integrowanej Produkcji Roślin opisane są szczegółowo w Metodykach dla danej uprawy, udostępnionych na stronie internetowej Państwowej Inspekcji Ochrony Roślin i Nasiennictwa. (</t>
    </r>
    <r>
      <rPr>
        <b/>
        <sz val="11"/>
        <color theme="4"/>
        <rFont val="Calibri"/>
        <family val="2"/>
        <charset val="238"/>
        <scheme val="minor"/>
      </rPr>
      <t>https://piorin.gov.pl/publikacje/metodyki-ip/</t>
    </r>
    <r>
      <rPr>
        <sz val="11"/>
        <color theme="1"/>
        <rFont val="Calibri"/>
        <family val="2"/>
        <charset val="238"/>
        <scheme val="minor"/>
      </rPr>
      <t>)</t>
    </r>
  </si>
  <si>
    <t>Załącznik nr 2 do ww. umowy należy dostarczyć do biura także elektronicznie w formie pliku XLSX.</t>
  </si>
  <si>
    <t>Adres e-mail do przesyłania faktur:</t>
  </si>
  <si>
    <t xml:space="preserve"> _ _ _ _ _ _ _ _ _ _ _ _ _ _ _ _ _ _ _ _ _ _ _ _ _ _ _ _ _ </t>
  </si>
  <si>
    <t xml:space="preserve"> _ _ _ _ _ _ _ _ _ _ _ _ _ _ _ _ _ _ _ _ _ _ _  _ _ _ _ _ _ _ _ _ _ _ _ _ _ _ _ _ _ _ _ _ _ _  _ _ _ _ _ _ _ _ _ _ _ _ _ _ _ _</t>
  </si>
  <si>
    <t>Wyrażam zgodę na  przesyłanie faktur drogą elektroniczną na  wskazany adres e-mail:</t>
  </si>
  <si>
    <t>NIG</t>
  </si>
  <si>
    <t>Nazwisko</t>
  </si>
  <si>
    <t>Pierwsze imię</t>
  </si>
  <si>
    <t>Grupa</t>
  </si>
  <si>
    <t>Lp,</t>
  </si>
  <si>
    <t>PowierzchniaUprawy</t>
  </si>
  <si>
    <t>PrzewidywanyPlon</t>
  </si>
  <si>
    <t>nr_dzialki</t>
  </si>
  <si>
    <t>obreb</t>
  </si>
  <si>
    <t>Grupa producencka:</t>
  </si>
  <si>
    <t>WIERSZ AKTYWNY</t>
  </si>
  <si>
    <t>SUMA:</t>
  </si>
  <si>
    <t>Stara Warka</t>
  </si>
  <si>
    <t>data początkowa zgłoszeń</t>
  </si>
  <si>
    <t>data końcowa zgłoszeń</t>
  </si>
  <si>
    <t>KONIEC UZUPEŁNIANIA</t>
  </si>
  <si>
    <t>* e-mail kontaktowy:</t>
  </si>
  <si>
    <t>* Seria i nr dow. os.:</t>
  </si>
  <si>
    <t>* PESEL:</t>
  </si>
  <si>
    <t>* Nr identyfikacyjny ARiMR:</t>
  </si>
  <si>
    <t>Zleceniodawca deklaruje eksport owoców do Wietnamu</t>
  </si>
  <si>
    <t>Data zgłoszenia:</t>
  </si>
  <si>
    <t>REJON</t>
  </si>
  <si>
    <t>01. Grójec północny</t>
  </si>
  <si>
    <t>02. Grójec południowy</t>
  </si>
  <si>
    <t>03. Warka i Chynów</t>
  </si>
  <si>
    <t>04. Biała Rawska i Nowe Miasto</t>
  </si>
  <si>
    <t>05. Wilga i Sobienie Jeziory</t>
  </si>
  <si>
    <t>06. Sandomierz</t>
  </si>
  <si>
    <t>07. Sochaczew</t>
  </si>
  <si>
    <t>08. Opole Lubelskie</t>
  </si>
  <si>
    <t>09. Lublin</t>
  </si>
  <si>
    <t>10. wschód</t>
  </si>
  <si>
    <t>11. południowy zachód</t>
  </si>
  <si>
    <t>12. północ</t>
  </si>
  <si>
    <t>MIEJSCOWOŚĆ</t>
  </si>
  <si>
    <t>Belsk Duży</t>
  </si>
  <si>
    <t>Bronisławka</t>
  </si>
  <si>
    <t>Dąbrówka k .Pniew</t>
  </si>
  <si>
    <t>Kacperówka</t>
  </si>
  <si>
    <t>Lipie</t>
  </si>
  <si>
    <t>Rosołów</t>
  </si>
  <si>
    <t>Skowronki</t>
  </si>
  <si>
    <t>Teodorówka</t>
  </si>
  <si>
    <t>Uleniec</t>
  </si>
  <si>
    <t>Turowice</t>
  </si>
  <si>
    <t>Zalesie</t>
  </si>
  <si>
    <t>Kopana</t>
  </si>
  <si>
    <t>Bielany</t>
  </si>
  <si>
    <t>Dąbrówka Stara</t>
  </si>
  <si>
    <t>Dobiecin</t>
  </si>
  <si>
    <t>Dziunin</t>
  </si>
  <si>
    <t>Goszczyn</t>
  </si>
  <si>
    <t>Julianów k. Lewiczyna</t>
  </si>
  <si>
    <t>Katarzynów</t>
  </si>
  <si>
    <t>Łęczeszyce</t>
  </si>
  <si>
    <t>Odrzywołek</t>
  </si>
  <si>
    <t>Rykały</t>
  </si>
  <si>
    <t>Stanisławów</t>
  </si>
  <si>
    <t>Zaborów</t>
  </si>
  <si>
    <t>Jastrzębia</t>
  </si>
  <si>
    <t>Coniew</t>
  </si>
  <si>
    <t>Gruszczyn</t>
  </si>
  <si>
    <t>Gośniewice</t>
  </si>
  <si>
    <t>Grzegorzewice</t>
  </si>
  <si>
    <t>Kazimierków</t>
  </si>
  <si>
    <t>Lasopole</t>
  </si>
  <si>
    <t>Nowa Wieś</t>
  </si>
  <si>
    <t>Pawłówka</t>
  </si>
  <si>
    <t>Wichradz</t>
  </si>
  <si>
    <t>Wrociszew</t>
  </si>
  <si>
    <t>Zalesie k. Chynowa</t>
  </si>
  <si>
    <t>Chrząszczew</t>
  </si>
  <si>
    <t>Chodnów</t>
  </si>
  <si>
    <t>Nowy Kłopoczyn</t>
  </si>
  <si>
    <t>Nowy Wylezin</t>
  </si>
  <si>
    <t>Nowe Sadkowice</t>
  </si>
  <si>
    <t>Turobowice</t>
  </si>
  <si>
    <t>Zimnice</t>
  </si>
  <si>
    <t>Żdżary</t>
  </si>
  <si>
    <t>Nowe Podole</t>
  </si>
  <si>
    <t>Sobienie Jeziory</t>
  </si>
  <si>
    <t>Wysoczyn</t>
  </si>
  <si>
    <t>Zakrzew k. Wilgi</t>
  </si>
  <si>
    <t>Radwanków Szlachecki</t>
  </si>
  <si>
    <t>Bilcza</t>
  </si>
  <si>
    <t>Czermin</t>
  </si>
  <si>
    <t>Chodków Nowy</t>
  </si>
  <si>
    <t>Gorzyczany</t>
  </si>
  <si>
    <t>Jachimowice</t>
  </si>
  <si>
    <t>Polanów</t>
  </si>
  <si>
    <t>Sandomierz</t>
  </si>
  <si>
    <t>Sośniczany</t>
  </si>
  <si>
    <t>Świątniki</t>
  </si>
  <si>
    <t>Szymanówka</t>
  </si>
  <si>
    <t>Węgrce Panieńskie</t>
  </si>
  <si>
    <t>Wielogóra</t>
  </si>
  <si>
    <t>Aleksandrów</t>
  </si>
  <si>
    <t>Brzozowiec</t>
  </si>
  <si>
    <t>Nowy Kozłów</t>
  </si>
  <si>
    <t>Srebrna</t>
  </si>
  <si>
    <t>Granice</t>
  </si>
  <si>
    <t>Niesiołowice</t>
  </si>
  <si>
    <t>Piotrawin</t>
  </si>
  <si>
    <t>Stary Franciszków</t>
  </si>
  <si>
    <t>Wandalin</t>
  </si>
  <si>
    <t>Wojciechów</t>
  </si>
  <si>
    <t>Zakrzów</t>
  </si>
  <si>
    <t>Fajsławice</t>
  </si>
  <si>
    <t>Stryjno</t>
  </si>
  <si>
    <t>Marysin</t>
  </si>
  <si>
    <t>Góry Markuszewskie</t>
  </si>
  <si>
    <t>Brześć</t>
  </si>
  <si>
    <t>Brzeziny</t>
  </si>
  <si>
    <t>Janów Podlaski</t>
  </si>
  <si>
    <t>Kolonia Czepielin</t>
  </si>
  <si>
    <t>Niemojki</t>
  </si>
  <si>
    <t>Polubicze Dworskie</t>
  </si>
  <si>
    <t>Suchożebry</t>
  </si>
  <si>
    <t>Biała Rządowa</t>
  </si>
  <si>
    <t>Dębina</t>
  </si>
  <si>
    <t>Kałęczew</t>
  </si>
  <si>
    <t>Koźminek</t>
  </si>
  <si>
    <t>Lubianków</t>
  </si>
  <si>
    <t>Słomków Suchy</t>
  </si>
  <si>
    <t>Zadzim</t>
  </si>
  <si>
    <t>Śmiłowice</t>
  </si>
  <si>
    <t>Wierzchucice</t>
  </si>
  <si>
    <t xml:space="preserve">Załącznik do formularza P06/F03 Zgłoszenie przystąpienia do certyfikacji Integrowanej Produkcji Roślin, obowiązuje od: 03.07.2023 r. </t>
  </si>
  <si>
    <t>Pesel:</t>
  </si>
  <si>
    <t>Adres:</t>
  </si>
  <si>
    <t>Oznaczenie działki rolnej (zgodnie z e-wnioskiem)</t>
  </si>
  <si>
    <t>CZY UPRAWY SĄ OK?</t>
  </si>
  <si>
    <t>DALSZE WIERSZE</t>
  </si>
  <si>
    <t>OZNACZ PUSTY WIERSZ</t>
  </si>
  <si>
    <t>SUMA kolumn
B-N</t>
  </si>
  <si>
    <t>WIERSZ OK (jeżeli aktywny)</t>
  </si>
  <si>
    <t>(dotyczy aktywnych wierszy)</t>
  </si>
  <si>
    <t>Czy są puste wiersze?</t>
  </si>
  <si>
    <t>Wyrażam zgodę na przetwarzanie moich danych osobowych, adresowych i kontaktowych oraz innych danych przez firmę Freshmazovia Consulting Sp.z o.o. zgodnie z klauzulą RODO zamieszczoną na stronie internetowej firmy: www.freshmazoviaconsulting.pl</t>
  </si>
  <si>
    <t>* GlobalGAP w gospodarstwie:</t>
  </si>
  <si>
    <t>* Czy posiada Pan/i części gospodarstwa znacznie oddalone od siedziby:</t>
  </si>
  <si>
    <t>* Czy koszysta Pan/i z usług podwykonawcy w gospodarstwie?</t>
  </si>
  <si>
    <t xml:space="preserve">   WYPEŁNIJ TYLKO BIAŁE POLA 
i WRÓĆ DO ARKUSZA "MENU"</t>
  </si>
  <si>
    <t>Załącznik nr 2 do umowy świadczenia usług w zakresie Integrowanej Produkcji Roślin</t>
  </si>
  <si>
    <t>← Uzupełnij w przypadku zgody na wysyłkę faktur na adres e-mail.</t>
  </si>
  <si>
    <t>LUB PRZYNIEŚ DO BIURA OSOBIŚCIE</t>
  </si>
  <si>
    <t>LUB PRZYNIEŚ DO BIURA OSOBIŚCIE, np. na PENDRIVE</t>
  </si>
  <si>
    <t>W nazwie pliku najlepiej dopisz swoje imię, nazwisko i numer ARiMR gospodarstwa.</t>
  </si>
  <si>
    <t>FORMULARZ ZAWARCIA UMOWY O ŚWIADCZENIE USŁUG 
Z ZAKRESU INTEGROWANEJ PRODUKCJI ROŚLIN</t>
  </si>
  <si>
    <t>KONTROLA POPRAWNOŚCI 
WYPEŁNIENIA FORMULARZA:</t>
  </si>
  <si>
    <t>BŁĄD DANYCH:</t>
  </si>
  <si>
    <t xml:space="preserve">•  	przygotować notatniki Integrowanej Produkcji dla każdego zgłoszonego do IP gatunku, </t>
  </si>
  <si>
    <r>
      <t xml:space="preserve">Dokumenty należy pobrać ze strony internetowej firmy, dostępnej pod adresem: </t>
    </r>
    <r>
      <rPr>
        <b/>
        <sz val="11"/>
        <color theme="4"/>
        <rFont val="Calibri"/>
        <family val="2"/>
        <charset val="238"/>
        <scheme val="minor"/>
      </rPr>
      <t xml:space="preserve">https://freshmazoviaconsulting.pl </t>
    </r>
    <r>
      <rPr>
        <sz val="11"/>
        <color theme="1"/>
        <rFont val="Calibri"/>
        <family val="2"/>
        <charset val="238"/>
        <scheme val="minor"/>
      </rPr>
      <t>zgodnie z planowaną uprawą. Dokumenty przesłane na błędnym formularzu zgłoszeniowym nie będą rozpatrywane. Jednocześnie informujemy, iż  przyjęcie zgłoszenia na kolejny sezon będzie możliwe dopiero po uregulowaniu przez producenta wszystkich dotychczasowych należności.</t>
    </r>
  </si>
  <si>
    <r>
      <t xml:space="preserve">Informujemy, iż na kontroli wymagane jest posiadanie przez Producenta wyników analizy gleby z każdej zgłoszonej kwatery. Na glebach lekkich badania należy wykonywać minimum raz na 3 lata, a na glebach cięższych minimum raz na 4 lata.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ważnej analizy gleby, może skontaktować się z naszym biurem, w celu umówienia się na wykonanie usługi pobrania prób gleby do analizy. </t>
    </r>
  </si>
  <si>
    <t>WYPEŁNIJ DANE DO UMOWY  →</t>
  </si>
  <si>
    <t>WYPEŁNIJ LISTĘ UPRAW  →</t>
  </si>
  <si>
    <t>ZAPOZNAJ SIĘ Z REGULAMINEM  →</t>
  </si>
  <si>
    <t>WYDRUKUJ LISTĘ UPRAW  →
 (2 egzemplarze)</t>
  </si>
  <si>
    <t>WYDRUKUJ UMOWĘ  →
 (2 egzemplarze)</t>
  </si>
  <si>
    <t>WYDRUKUJ PEŁNOMOCNICTWO  →
 (1 egzemplarz)</t>
  </si>
  <si>
    <t>Nazwa gospodarstwa:
(jeżeli dotyczy)</t>
  </si>
  <si>
    <t>Adresy oddalonych części gospodarstwa: (jeżeli dotyczy)</t>
  </si>
  <si>
    <t>CZY POSIADASZ AKTUALNE SZKOLENIE z IPR?</t>
  </si>
  <si>
    <t>Jeżeli to możliwe do wiadomości e-mail dołącz również skan podpisanych dokumentów.</t>
  </si>
  <si>
    <t>data końcowa szkoleń</t>
  </si>
  <si>
    <t>data początkowa szkoleń</t>
  </si>
  <si>
    <t>DATY:</t>
  </si>
  <si>
    <r>
      <t xml:space="preserve">W zgłoszeniu należy obligatoryjnie wypełnić informacje o gatunkach i odmianach zgłaszanych do certyfikacji wraz z podziałem na działki ewidencyjne. Informujemy, iż w przypadku nasadzeń wieloletnich </t>
    </r>
    <r>
      <rPr>
        <b/>
        <sz val="11"/>
        <color theme="1"/>
        <rFont val="Calibri"/>
        <family val="2"/>
        <charset val="238"/>
        <scheme val="minor"/>
      </rPr>
      <t xml:space="preserve"> nie ma możliwości zmieniania i aktualizowania upraw w trakcie sezonu. </t>
    </r>
  </si>
  <si>
    <r>
      <t xml:space="preserve">Przy uprawach jednorocznych podstawowa obsługa </t>
    </r>
    <r>
      <rPr>
        <b/>
        <sz val="11"/>
        <color theme="1"/>
        <rFont val="Calibri"/>
        <family val="2"/>
        <charset val="238"/>
        <scheme val="minor"/>
      </rPr>
      <t>obejmuje zgłoszenie i maksymalnie jedną korektę/dodanie  uprawy w ciągu sezonu.</t>
    </r>
    <r>
      <rPr>
        <sz val="11"/>
        <color theme="1"/>
        <rFont val="Calibri"/>
        <family val="2"/>
        <charset val="238"/>
        <scheme val="minor"/>
      </rPr>
      <t xml:space="preserve"> Każda dodatkowa korekta/dodanie uprawy będzie poddawane indywidualnej wycenie. Producent zobowiązany jest wypełnić w zgłoszeniu uprawy i ich powierzchnię z należytą starannością, zgodnie z wnioskiem ARiMR o dopłaty obszarowe.</t>
    </r>
  </si>
  <si>
    <t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</t>
  </si>
  <si>
    <t xml:space="preserve"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 </t>
  </si>
  <si>
    <t>WYMAGANIA TECHNICZNE</t>
  </si>
  <si>
    <t>Microsoft Office 2019</t>
  </si>
  <si>
    <t>Microsoft Office 2016</t>
  </si>
  <si>
    <t>Microsoft Office 2013</t>
  </si>
  <si>
    <t>Microsoft Office 365</t>
  </si>
  <si>
    <t>Microsoft Office 2021</t>
  </si>
  <si>
    <t xml:space="preserve"> -</t>
  </si>
  <si>
    <t>Zgłoszenia wypełnione w programach Microsoft Excel w wersji 2010 i 2007 mogą nie gwarantować poprawności 
nadesłanych danych, będą przyjmowane warunkowo.</t>
  </si>
  <si>
    <r>
      <t xml:space="preserve">W celu poprawnego wypełnienia zgłoszenia zalecamy korzystanie z programu </t>
    </r>
    <r>
      <rPr>
        <b/>
        <sz val="11"/>
        <color theme="1"/>
        <rFont val="Calibri"/>
        <family val="2"/>
        <charset val="238"/>
        <scheme val="minor"/>
      </rPr>
      <t>Excel</t>
    </r>
    <r>
      <rPr>
        <sz val="11"/>
        <color theme="1"/>
        <rFont val="Calibri"/>
        <family val="2"/>
        <charset val="238"/>
        <scheme val="minor"/>
      </rPr>
      <t xml:space="preserve"> 
w wersjach, które zapewniają pełną zgodność działania, czyli:</t>
    </r>
  </si>
  <si>
    <r>
      <rPr>
        <b/>
        <sz val="11"/>
        <color theme="1"/>
        <rFont val="Calibri"/>
        <family val="2"/>
        <charset val="238"/>
        <scheme val="minor"/>
      </rPr>
      <t xml:space="preserve">Nie będziemy przyjmować zgłoszeń </t>
    </r>
    <r>
      <rPr>
        <sz val="11"/>
        <color theme="1"/>
        <rFont val="Calibri"/>
        <family val="2"/>
        <charset val="238"/>
        <scheme val="minor"/>
      </rPr>
      <t xml:space="preserve">przygotowanych w programach takich jak: 
</t>
    </r>
    <r>
      <rPr>
        <b/>
        <sz val="11"/>
        <color theme="1"/>
        <rFont val="Calibri"/>
        <family val="2"/>
        <charset val="238"/>
        <scheme val="minor"/>
      </rPr>
      <t>Arkusze Google,  OpenOffice, LibreOffice</t>
    </r>
    <r>
      <rPr>
        <sz val="11"/>
        <color theme="1"/>
        <rFont val="Calibri"/>
        <family val="2"/>
        <charset val="238"/>
        <scheme val="minor"/>
      </rPr>
      <t xml:space="preserve"> itp. oraz nadesłanych w formacie pliku innym niż </t>
    </r>
    <r>
      <rPr>
        <b/>
        <sz val="11"/>
        <color theme="1"/>
        <rFont val="Calibri"/>
        <family val="2"/>
        <charset val="238"/>
        <scheme val="minor"/>
      </rPr>
      <t>XLSX</t>
    </r>
    <r>
      <rPr>
        <sz val="11"/>
        <color theme="1"/>
        <rFont val="Calibri"/>
        <family val="2"/>
        <charset val="238"/>
        <scheme val="minor"/>
      </rPr>
      <t>, ponieważ nie gwarantują spójności przesłanych danych.</t>
    </r>
  </si>
  <si>
    <t xml:space="preserve">Województwo
</t>
  </si>
  <si>
    <t xml:space="preserve">Powiat 
</t>
  </si>
  <si>
    <t xml:space="preserve">Gmina
</t>
  </si>
  <si>
    <t xml:space="preserve">Nazwa obrębu
</t>
  </si>
  <si>
    <t xml:space="preserve">Numer obrębu
</t>
  </si>
  <si>
    <t xml:space="preserve">Gatunek
</t>
  </si>
  <si>
    <t xml:space="preserve">Odmiana
</t>
  </si>
  <si>
    <r>
      <t xml:space="preserve">Użyj Microsoft Office 2013 lub nowszego
</t>
    </r>
    <r>
      <rPr>
        <b/>
        <sz val="8"/>
        <color rgb="FF005DA2"/>
        <rFont val="Calibri"/>
        <family val="2"/>
        <charset val="238"/>
        <scheme val="minor"/>
      </rPr>
      <t xml:space="preserve">
</t>
    </r>
  </si>
  <si>
    <t>zgloszenia@freshmazovia.com</t>
  </si>
  <si>
    <t>•   	Składania podpisów pod wszelką dokumentacją związaną z certyfikacją IP;</t>
  </si>
  <si>
    <t>•   	Prowadzenia korespondencji z jednostką certyfikującą;</t>
  </si>
  <si>
    <t>•   	Otrzymywania certyfikatów IP.</t>
  </si>
  <si>
    <t>Oświadczam, że osoba, której udzieliłem pełnomocnictwa posiada moją zgodę na przekazanie wyżej wymienionych danych osobowych QA Solutions Sp. z o.o. z siedzibą w Krakowie. Zostałem również poinformowany, że QA Solutions Sp. z o.o. z siedzibą w Krakowie jest administratorem danych osobowych.</t>
  </si>
  <si>
    <t>•   	Przesyłania dokumentacji związanej z procesem certyfikacji do jednostki certyfikującej;</t>
  </si>
  <si>
    <t>pokryć koszty obsługi i certyfikacji,</t>
  </si>
  <si>
    <t>650 zł netto</t>
  </si>
  <si>
    <t>-</t>
  </si>
  <si>
    <t>Przedmiotem umowy jest świadczenie usług związanych z prowadzeniem systemu Integrowana Produkcja,
za wykonanie których Zleceniodawca zapłaci Zleceniobiorcy wynagrodzenie zgodnie z poniższym cennikiem:</t>
  </si>
  <si>
    <t xml:space="preserve">Jeśli Zleceniodawca zrezygnuje z prowadzenia Integrowanej Produkcji przed wykonaniem pełnego zakresu usług wynikającego z zamówionego pakietu zobowiązany jest uiścić opłatę w zależności od części wykonanej pracy: </t>
  </si>
  <si>
    <t>•  	dostarczyć wymagane oznaczenia,</t>
  </si>
  <si>
    <t>•  	doradzić w kwestii  magazynku środków ochrony roślin,</t>
  </si>
  <si>
    <t>złożyć w imieniu Zleceniodawcy wniosek o wydanie certyfikatu,</t>
  </si>
  <si>
    <t>przekazać Zleceniodawcy certyfikaty Integrowanej Produkcji na wskazany adres e-mail.</t>
  </si>
  <si>
    <t>Oświadczam, że znane mi są skutki składania fałszywych oświadczeń, wynikające z art. 233 Kodeksu karnego (Dz. U. z 1997 r. Nr 88, poz. 553, z późn. zm.). Oświadczam, że znane mi są skutki składania fałszywych oświadczeń, wynikające z art. 297 §1 Kodeksu karnego (Dz. U. z1997 r. Nr 88, poz. 553, z późn. zm.).</t>
  </si>
  <si>
    <t>CENNIK</t>
  </si>
  <si>
    <t>* Zamówienie komunikatów sadowniczych:</t>
  </si>
  <si>
    <r>
      <t xml:space="preserve">CENA PODSTAWOWA </t>
    </r>
    <r>
      <rPr>
        <sz val="11"/>
        <color theme="1"/>
        <rFont val="Calibri"/>
        <family val="2"/>
        <charset val="238"/>
        <scheme val="minor"/>
      </rPr>
      <t xml:space="preserve">za 1 zgłoszony gatunek, zależnie od powierzchni zgłoszonych upraw: </t>
    </r>
  </si>
  <si>
    <r>
      <rPr>
        <b/>
        <sz val="11"/>
        <color theme="1"/>
        <rFont val="Calibri"/>
        <family val="2"/>
        <charset val="238"/>
        <scheme val="minor"/>
      </rPr>
      <t>KOSZT DOJAZDU</t>
    </r>
    <r>
      <rPr>
        <sz val="11"/>
        <color theme="1"/>
        <rFont val="Calibri"/>
        <family val="2"/>
        <charset val="238"/>
        <scheme val="minor"/>
      </rPr>
      <t xml:space="preserve"> (odległość liczona jest od siedziby najbliższego doradcy):</t>
    </r>
  </si>
  <si>
    <r>
      <t xml:space="preserve"> - 0-100 km -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
 - 100-200 km – </t>
    </r>
    <r>
      <rPr>
        <b/>
        <sz val="11"/>
        <color theme="1"/>
        <rFont val="Calibri"/>
        <family val="2"/>
        <charset val="238"/>
        <scheme val="minor"/>
      </rPr>
      <t xml:space="preserve">150 zł netto, </t>
    </r>
    <r>
      <rPr>
        <sz val="11"/>
        <color theme="1"/>
        <rFont val="Calibri"/>
        <family val="2"/>
        <charset val="238"/>
        <scheme val="minor"/>
      </rPr>
      <t xml:space="preserve">
 - 200-300 km – </t>
    </r>
    <r>
      <rPr>
        <b/>
        <sz val="11"/>
        <color theme="1"/>
        <rFont val="Calibri"/>
        <family val="2"/>
        <charset val="238"/>
        <scheme val="minor"/>
      </rPr>
      <t xml:space="preserve">250 zł netto, 
</t>
    </r>
    <r>
      <rPr>
        <sz val="11"/>
        <color theme="1"/>
        <rFont val="Calibri"/>
        <family val="2"/>
        <charset val="238"/>
        <scheme val="minor"/>
      </rPr>
      <t xml:space="preserve"> - 300-400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
</t>
    </r>
    <r>
      <rPr>
        <sz val="11"/>
        <color theme="1"/>
        <rFont val="Calibri"/>
        <family val="2"/>
        <charset val="238"/>
        <scheme val="minor"/>
      </rPr>
      <t xml:space="preserve"> - powyżej 400 km - </t>
    </r>
    <r>
      <rPr>
        <b/>
        <sz val="11"/>
        <color theme="1"/>
        <rFont val="Calibri"/>
        <family val="2"/>
        <charset val="238"/>
        <scheme val="minor"/>
      </rPr>
      <t>wycena indywidualna.</t>
    </r>
  </si>
  <si>
    <r>
      <rPr>
        <b/>
        <sz val="11"/>
        <color theme="1"/>
        <rFont val="Calibri"/>
        <family val="2"/>
        <charset val="238"/>
        <scheme val="minor"/>
      </rPr>
      <t>KOLEJNE GATUNKI</t>
    </r>
    <r>
      <rPr>
        <sz val="11"/>
        <color theme="1"/>
        <rFont val="Calibri"/>
        <family val="2"/>
        <charset val="238"/>
        <scheme val="minor"/>
      </rPr>
      <t xml:space="preserve"> - dopłata za każdy kolejny zgłoszony gatunek uprawy - </t>
    </r>
    <r>
      <rPr>
        <b/>
        <sz val="11"/>
        <color theme="1"/>
        <rFont val="Calibri"/>
        <family val="2"/>
        <charset val="238"/>
        <scheme val="minor"/>
      </rPr>
      <t>150 zł netto.</t>
    </r>
  </si>
  <si>
    <t>do 20 ha</t>
  </si>
  <si>
    <t>do 40 ha</t>
  </si>
  <si>
    <t>do 80 ha</t>
  </si>
  <si>
    <t>pow. 80 ha</t>
  </si>
  <si>
    <t>Suma</t>
  </si>
  <si>
    <t>Wystąpienia gatunku</t>
  </si>
  <si>
    <t>Czy gatunek</t>
  </si>
  <si>
    <t>CENA PODSTAWOWA</t>
  </si>
  <si>
    <t>POWIERZCHNIA</t>
  </si>
  <si>
    <t>ha</t>
  </si>
  <si>
    <t>szt.</t>
  </si>
  <si>
    <t>LICZBA GATUNKÓW</t>
  </si>
  <si>
    <t>DOPŁATA ZA GATUNKI</t>
  </si>
  <si>
    <t>zł</t>
  </si>
  <si>
    <t>KOMUNIKATY SADOWNICZE</t>
  </si>
  <si>
    <t>AKTUALNY KOSZT USŁUGI:</t>
  </si>
  <si>
    <t>zł netto*</t>
  </si>
  <si>
    <r>
      <rPr>
        <b/>
        <sz val="11"/>
        <color theme="1"/>
        <rFont val="Calibri"/>
        <family val="2"/>
        <charset val="238"/>
        <scheme val="minor"/>
      </rPr>
      <t xml:space="preserve"> + KOSZT DOJAZDU </t>
    </r>
    <r>
      <rPr>
        <sz val="10"/>
        <color theme="1"/>
        <rFont val="Calibri"/>
        <family val="2"/>
        <charset val="238"/>
        <scheme val="minor"/>
      </rPr>
      <t>(zgodnie z cennikiem)</t>
    </r>
  </si>
  <si>
    <t>* cena wyliczona na podstawie aktualnie wypełnianego zgłoszenia - może ulec zmianie w przypadku aktualizacji zgłoszenia</t>
  </si>
  <si>
    <t xml:space="preserve"> D &gt; C</t>
  </si>
  <si>
    <t xml:space="preserve"> L &gt; C</t>
  </si>
  <si>
    <t xml:space="preserve"> L &gt; D</t>
  </si>
  <si>
    <r>
      <rPr>
        <b/>
        <sz val="14"/>
        <color theme="1"/>
        <rFont val="Calibri"/>
        <family val="2"/>
        <charset val="238"/>
        <scheme val="minor"/>
      </rPr>
      <t>KOMUNIKATY SADOWNICZE</t>
    </r>
    <r>
      <rPr>
        <b/>
        <sz val="11"/>
        <color theme="1"/>
        <rFont val="Calibri"/>
        <family val="2"/>
        <charset val="238"/>
        <scheme val="minor"/>
      </rPr>
      <t xml:space="preserve"> 
</t>
    </r>
    <r>
      <rPr>
        <sz val="11"/>
        <color theme="1"/>
        <rFont val="Calibri"/>
        <family val="2"/>
        <charset val="238"/>
        <scheme val="minor"/>
      </rPr>
      <t xml:space="preserve">Usługa komunikatów SMS od Soska Konsulting na sezon 2025 dla upraw jabłoni i gruszy </t>
    </r>
    <r>
      <rPr>
        <b/>
        <sz val="11"/>
        <color theme="1"/>
        <rFont val="Calibri"/>
        <family val="2"/>
        <charset val="238"/>
        <scheme val="minor"/>
      </rPr>
      <t>- 500 zł netto.</t>
    </r>
  </si>
  <si>
    <t>* Eksport owoców do Wietnamu:</t>
  </si>
  <si>
    <t>Plik prawdopodobnie został otwarty programem innym niż MICROSOFT OFFICE - BRAK GWARANCJI SPÓJNOŚCI DANYCH.</t>
  </si>
  <si>
    <r>
      <rPr>
        <b/>
        <sz val="14"/>
        <color theme="1"/>
        <rFont val="Calibri"/>
        <family val="2"/>
        <charset val="238"/>
        <scheme val="minor"/>
      </rPr>
      <t xml:space="preserve">OBSŁUGA INTEGROWANEJ PRODUKCJI </t>
    </r>
    <r>
      <rPr>
        <b/>
        <sz val="11"/>
        <color theme="1"/>
        <rFont val="Calibri"/>
        <family val="2"/>
        <charset val="238"/>
        <scheme val="minor"/>
      </rPr>
      <t xml:space="preserve">
- </t>
    </r>
    <r>
      <rPr>
        <sz val="11"/>
        <color theme="1"/>
        <rFont val="Calibri"/>
        <family val="2"/>
        <charset val="238"/>
        <scheme val="minor"/>
      </rPr>
      <t xml:space="preserve">obsługa gospodarstwa w zakresie Integrowanej Produkcji na </t>
    </r>
    <r>
      <rPr>
        <b/>
        <sz val="11"/>
        <color theme="1"/>
        <rFont val="Calibri"/>
        <family val="2"/>
        <charset val="238"/>
        <scheme val="minor"/>
      </rPr>
      <t>sezon 2025</t>
    </r>
    <r>
      <rPr>
        <sz val="11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</si>
  <si>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jęcmień jary</t>
  </si>
  <si>
    <t>jęczmień ozimy</t>
  </si>
  <si>
    <t>żyto jare</t>
  </si>
  <si>
    <t>żyto ozime</t>
  </si>
  <si>
    <t>Błąd gatunku</t>
  </si>
  <si>
    <t>Zera</t>
  </si>
  <si>
    <r>
      <t xml:space="preserve">PRZED DRUKOWANIEM: 
1. ZAZNACZ i USUŃ WSZYSTKIE BIAŁE WIERSZE </t>
    </r>
    <r>
      <rPr>
        <b/>
        <sz val="14"/>
        <rFont val="Calibri"/>
        <family val="2"/>
        <charset val="238"/>
        <scheme val="minor"/>
      </rPr>
      <t>( WSZYSTKIE PONIŻEJ WYPEŁNIONYCH WIERSZY )</t>
    </r>
    <r>
      <rPr>
        <b/>
        <sz val="14"/>
        <color rgb="FFFF0000"/>
        <rFont val="Calibri"/>
        <family val="2"/>
        <charset val="238"/>
        <scheme val="minor"/>
      </rPr>
      <t xml:space="preserve">
2. ZAZNACZ WYPEŁNIONE WIERSZE i DOSTOSUJ ICH WYSOKOŚĆ</t>
    </r>
  </si>
  <si>
    <r>
      <t xml:space="preserve">Tabela 1. Informacja o zgłaszanych gatunkach do certyfikacji Integorwanej Produkcji Roślin w roku </t>
    </r>
    <r>
      <rPr>
        <b/>
        <u/>
        <sz val="10"/>
        <color theme="1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</rPr>
      <t>2025</t>
    </r>
    <r>
      <rPr>
        <b/>
        <sz val="10"/>
        <color indexed="8"/>
        <rFont val="Calibri"/>
        <family val="2"/>
        <charset val="238"/>
      </rPr>
      <t xml:space="preserve"> zgodnie z metodyką/ami uprawy ze stycznia 2023 </t>
    </r>
  </si>
  <si>
    <r>
      <t xml:space="preserve">Tabela 1. Informacja o zgłaszanych gatunkach do certyfikacji Integorwanej Produkcji Roślin w roku </t>
    </r>
    <r>
      <rPr>
        <b/>
        <u/>
        <sz val="10.5"/>
        <rFont val="Calibri"/>
        <family val="2"/>
        <charset val="238"/>
      </rPr>
      <t xml:space="preserve"> 2025 </t>
    </r>
    <r>
      <rPr>
        <b/>
        <sz val="10.5"/>
        <color indexed="8"/>
        <rFont val="Calibri"/>
        <family val="2"/>
        <charset val="238"/>
      </rPr>
      <t xml:space="preserve"> zgodnie z metodyką/ami uprawy ze stycznia 2023 </t>
    </r>
  </si>
  <si>
    <t>do 10 ha</t>
  </si>
  <si>
    <t>słonecznik</t>
  </si>
  <si>
    <t>morela</t>
  </si>
  <si>
    <t>jeżyna bezkolcowa</t>
  </si>
  <si>
    <t>kukurydza cukrowa</t>
  </si>
  <si>
    <t>papryka pod osłonami</t>
  </si>
  <si>
    <t>papryka w polu</t>
  </si>
  <si>
    <t>winogrono w uprawie polowej</t>
  </si>
  <si>
    <t>dynia oleista</t>
  </si>
  <si>
    <t>fasola szparagowa</t>
  </si>
  <si>
    <t>fasola na suche ziarno</t>
  </si>
  <si>
    <t>sałata w polu</t>
  </si>
  <si>
    <r>
      <t xml:space="preserve"> - do 10 ha - </t>
    </r>
    <r>
      <rPr>
        <b/>
        <sz val="11"/>
        <color theme="1"/>
        <rFont val="Calibri"/>
        <family val="2"/>
        <charset val="238"/>
        <scheme val="minor"/>
      </rPr>
      <t xml:space="preserve">900 zł netto,  </t>
    </r>
    <r>
      <rPr>
        <sz val="11"/>
        <color theme="1"/>
        <rFont val="Calibri"/>
        <family val="2"/>
        <charset val="238"/>
        <scheme val="minor"/>
      </rPr>
      <t xml:space="preserve">
 - do 20 ha - </t>
    </r>
    <r>
      <rPr>
        <b/>
        <sz val="11"/>
        <color theme="1"/>
        <rFont val="Calibri"/>
        <family val="2"/>
        <charset val="238"/>
        <scheme val="minor"/>
      </rPr>
      <t xml:space="preserve">1000 zł netto, </t>
    </r>
    <r>
      <rPr>
        <sz val="11"/>
        <color theme="1"/>
        <rFont val="Calibri"/>
        <family val="2"/>
        <charset val="238"/>
        <scheme val="minor"/>
      </rPr>
      <t xml:space="preserve"> 
 - 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
</t>
    </r>
    <r>
      <rPr>
        <sz val="11"/>
        <color theme="1"/>
        <rFont val="Calibri"/>
        <family val="2"/>
        <charset val="238"/>
        <scheme val="minor"/>
      </rPr>
      <t xml:space="preserve"> - 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
</t>
    </r>
    <r>
      <rPr>
        <sz val="11"/>
        <color theme="1"/>
        <rFont val="Calibri"/>
        <family val="2"/>
        <charset val="238"/>
        <scheme val="minor"/>
      </rPr>
      <t xml:space="preserve"> - powyżej 80 ha - </t>
    </r>
    <r>
      <rPr>
        <b/>
        <sz val="11"/>
        <color theme="1"/>
        <rFont val="Calibri"/>
        <family val="2"/>
        <charset val="238"/>
        <scheme val="minor"/>
      </rPr>
      <t>2500 zł netto.</t>
    </r>
  </si>
  <si>
    <r>
      <t xml:space="preserve">PEŁNY NUMER GEODEZYJNY DZIAŁKI, </t>
    </r>
    <r>
      <rPr>
        <b/>
        <sz val="8"/>
        <color rgb="FFFF0000"/>
        <rFont val="Calibri"/>
        <family val="2"/>
        <charset val="238"/>
        <scheme val="minor"/>
      </rPr>
      <t>np. 140611_4.0002.393/6</t>
    </r>
  </si>
  <si>
    <t>Formularz IP.2025.01</t>
  </si>
  <si>
    <t>( format:  dd.MM.rrrr 
lub rrrr-MM-dd )</t>
  </si>
  <si>
    <r>
      <t xml:space="preserve">dopłata za każdy kolejny zgłoszony gatunek - </t>
    </r>
    <r>
      <rPr>
        <b/>
        <sz val="10"/>
        <color theme="1"/>
        <rFont val="Calibri"/>
        <family val="2"/>
        <charset val="238"/>
        <scheme val="minor"/>
      </rPr>
      <t>150 zł netto</t>
    </r>
    <r>
      <rPr>
        <sz val="10"/>
        <color theme="1"/>
        <rFont val="Calibri"/>
        <family val="2"/>
        <charset val="238"/>
        <scheme val="minor"/>
      </rPr>
      <t>,</t>
    </r>
  </si>
  <si>
    <r>
      <t xml:space="preserve">KOSZT DOJAZDU: 0-100 km </t>
    </r>
    <r>
      <rPr>
        <b/>
        <sz val="10"/>
        <color theme="1"/>
        <rFont val="Calibri"/>
        <family val="2"/>
        <charset val="238"/>
        <scheme val="minor"/>
      </rPr>
      <t>cena bez zmian</t>
    </r>
    <r>
      <rPr>
        <sz val="10"/>
        <color theme="1"/>
        <rFont val="Calibri"/>
        <family val="2"/>
        <charset val="238"/>
        <scheme val="minor"/>
      </rPr>
      <t xml:space="preserve">, 100-200 km – </t>
    </r>
    <r>
      <rPr>
        <b/>
        <sz val="10"/>
        <color theme="1"/>
        <rFont val="Calibri"/>
        <family val="2"/>
        <charset val="238"/>
        <scheme val="minor"/>
      </rPr>
      <t>150 zł netto</t>
    </r>
    <r>
      <rPr>
        <sz val="10"/>
        <color theme="1"/>
        <rFont val="Calibri"/>
        <family val="2"/>
        <charset val="238"/>
        <scheme val="minor"/>
      </rPr>
      <t xml:space="preserve">, 200-300 km – </t>
    </r>
    <r>
      <rPr>
        <b/>
        <sz val="10"/>
        <color theme="1"/>
        <rFont val="Calibri"/>
        <family val="2"/>
        <charset val="238"/>
        <scheme val="minor"/>
      </rPr>
      <t>250 zł netto</t>
    </r>
    <r>
      <rPr>
        <sz val="10"/>
        <color theme="1"/>
        <rFont val="Calibri"/>
        <family val="2"/>
        <charset val="238"/>
        <scheme val="minor"/>
      </rPr>
      <t xml:space="preserve">, 300-400 km - </t>
    </r>
    <r>
      <rPr>
        <b/>
        <sz val="10"/>
        <color theme="1"/>
        <rFont val="Calibri"/>
        <family val="2"/>
        <charset val="238"/>
        <scheme val="minor"/>
      </rPr>
      <t xml:space="preserve">350 zł netto, </t>
    </r>
    <r>
      <rPr>
        <sz val="10"/>
        <color theme="1"/>
        <rFont val="Calibri"/>
        <family val="2"/>
        <charset val="238"/>
        <scheme val="minor"/>
      </rPr>
      <t>powyżej 400 km -</t>
    </r>
    <r>
      <rPr>
        <b/>
        <sz val="10"/>
        <color theme="1"/>
        <rFont val="Calibri"/>
        <family val="2"/>
        <charset val="238"/>
        <scheme val="minor"/>
      </rPr>
      <t xml:space="preserve"> wycena indywidualna </t>
    </r>
    <r>
      <rPr>
        <sz val="10"/>
        <color theme="1"/>
        <rFont val="Calibri"/>
        <family val="2"/>
        <charset val="238"/>
        <scheme val="minor"/>
      </rPr>
      <t>(odległość liczona jest od siedziby najbliższego doradcy),</t>
    </r>
  </si>
  <si>
    <r>
      <rPr>
        <sz val="10"/>
        <color theme="1"/>
        <rFont val="Calibri"/>
        <family val="2"/>
        <charset val="238"/>
        <scheme val="minor"/>
      </rPr>
      <t xml:space="preserve">CENA PODSTAWOWA za 1 zgłoszony gatunek, zależnie od powierzchni zgłoszonych upraw: do 10 ha - </t>
    </r>
    <r>
      <rPr>
        <b/>
        <sz val="10"/>
        <color theme="1"/>
        <rFont val="Calibri"/>
        <family val="2"/>
        <charset val="238"/>
        <scheme val="minor"/>
      </rPr>
      <t>900 zł netto</t>
    </r>
    <r>
      <rPr>
        <sz val="10"/>
        <color theme="1"/>
        <rFont val="Calibri"/>
        <family val="2"/>
        <charset val="238"/>
        <scheme val="minor"/>
      </rPr>
      <t>, 
do 20 ha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sz val="10"/>
        <color theme="1"/>
        <rFont val="Calibri"/>
        <family val="2"/>
        <charset val="238"/>
        <scheme val="minor"/>
      </rPr>
      <t xml:space="preserve"> 1000 zł netto, </t>
    </r>
    <r>
      <rPr>
        <sz val="10"/>
        <color theme="1"/>
        <rFont val="Calibri"/>
        <family val="2"/>
        <charset val="238"/>
        <scheme val="minor"/>
      </rPr>
      <t xml:space="preserve">do 40 ha - </t>
    </r>
    <r>
      <rPr>
        <b/>
        <sz val="10"/>
        <color theme="1"/>
        <rFont val="Calibri"/>
        <family val="2"/>
        <charset val="238"/>
        <scheme val="minor"/>
      </rPr>
      <t xml:space="preserve">1500 zł netto, </t>
    </r>
    <r>
      <rPr>
        <sz val="10"/>
        <color theme="1"/>
        <rFont val="Calibri"/>
        <family val="2"/>
        <charset val="238"/>
        <scheme val="minor"/>
      </rPr>
      <t xml:space="preserve">do 80 ha - </t>
    </r>
    <r>
      <rPr>
        <b/>
        <sz val="10"/>
        <color theme="1"/>
        <rFont val="Calibri"/>
        <family val="2"/>
        <charset val="238"/>
        <scheme val="minor"/>
      </rPr>
      <t xml:space="preserve">2000 zł netto, </t>
    </r>
    <r>
      <rPr>
        <sz val="10"/>
        <color theme="1"/>
        <rFont val="Calibri"/>
        <family val="2"/>
        <charset val="238"/>
        <scheme val="minor"/>
      </rPr>
      <t xml:space="preserve">powyżej 80 ha - </t>
    </r>
    <r>
      <rPr>
        <b/>
        <sz val="10"/>
        <color theme="1"/>
        <rFont val="Calibri"/>
        <family val="2"/>
        <charset val="238"/>
        <scheme val="minor"/>
      </rPr>
      <t>2500 zł netto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</si>
</sst>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\-000"/>
    <numFmt numFmtId="165" formatCode="0000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ptos"/>
      <family val="2"/>
    </font>
    <font>
      <b/>
      <i/>
      <sz val="10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color indexed="8"/>
      <name val="Calibri"/>
      <family val="2"/>
      <charset val="238"/>
    </font>
    <font>
      <sz val="11"/>
      <color theme="1"/>
      <name val="Aptos Narrow"/>
      <family val="2"/>
    </font>
    <font>
      <strike/>
      <sz val="11"/>
      <color indexed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u/>
      <sz val="10.5"/>
      <name val="Calibri"/>
      <family val="2"/>
      <charset val="238"/>
    </font>
    <font>
      <b/>
      <sz val="11"/>
      <color rgb="FFFFFF00"/>
      <name val="Aptos Black"/>
      <family val="2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rgb="FFFF0000"/>
      <name val="Aptos Black"/>
      <family val="2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b/>
      <sz val="12"/>
      <color rgb="FF005DA2"/>
      <name val="Calibri"/>
      <family val="2"/>
      <charset val="238"/>
      <scheme val="minor"/>
    </font>
    <font>
      <b/>
      <sz val="8"/>
      <color rgb="FF005DA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</cellStyleXfs>
  <cellXfs count="30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2" fillId="4" borderId="30" xfId="3" applyFont="1" applyFill="1" applyBorder="1" applyAlignment="1">
      <alignment horizontal="center" wrapText="1"/>
    </xf>
    <xf numFmtId="0" fontId="26" fillId="5" borderId="30" xfId="3" applyFont="1" applyFill="1" applyBorder="1" applyAlignment="1">
      <alignment horizontal="center" wrapText="1"/>
    </xf>
    <xf numFmtId="165" fontId="27" fillId="0" borderId="0" xfId="0" applyNumberFormat="1" applyFont="1"/>
    <xf numFmtId="0" fontId="28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7" fillId="3" borderId="0" xfId="0" applyFont="1" applyFill="1"/>
    <xf numFmtId="0" fontId="13" fillId="3" borderId="36" xfId="0" applyFont="1" applyFill="1" applyBorder="1"/>
    <xf numFmtId="165" fontId="0" fillId="3" borderId="0" xfId="0" applyNumberFormat="1" applyFill="1"/>
    <xf numFmtId="165" fontId="7" fillId="0" borderId="0" xfId="0" applyNumberFormat="1" applyFont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/>
    <xf numFmtId="0" fontId="13" fillId="3" borderId="0" xfId="0" applyFont="1" applyFill="1"/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37" xfId="0" applyFill="1" applyBorder="1"/>
    <xf numFmtId="0" fontId="5" fillId="3" borderId="0" xfId="0" applyFont="1" applyFill="1"/>
    <xf numFmtId="0" fontId="5" fillId="0" borderId="20" xfId="0" applyFont="1" applyBorder="1" applyAlignment="1">
      <alignment shrinkToFit="1"/>
    </xf>
    <xf numFmtId="0" fontId="6" fillId="0" borderId="21" xfId="0" applyFont="1" applyBorder="1" applyAlignment="1">
      <alignment horizontal="center" vertical="center" shrinkToFit="1"/>
    </xf>
    <xf numFmtId="0" fontId="11" fillId="9" borderId="0" xfId="1" applyFill="1" applyProtection="1"/>
    <xf numFmtId="0" fontId="1" fillId="3" borderId="0" xfId="0" applyFont="1" applyFill="1" applyAlignment="1">
      <alignment horizontal="left" vertical="top" wrapText="1"/>
    </xf>
    <xf numFmtId="0" fontId="0" fillId="6" borderId="0" xfId="0" applyFill="1"/>
    <xf numFmtId="0" fontId="25" fillId="6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4" fillId="3" borderId="0" xfId="0" applyFont="1" applyFill="1"/>
    <xf numFmtId="0" fontId="25" fillId="3" borderId="0" xfId="0" applyFont="1" applyFill="1"/>
    <xf numFmtId="0" fontId="0" fillId="3" borderId="0" xfId="0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41" fillId="3" borderId="0" xfId="0" applyFont="1" applyFill="1"/>
    <xf numFmtId="0" fontId="41" fillId="3" borderId="0" xfId="0" applyFont="1" applyFill="1" applyAlignment="1">
      <alignment vertical="top"/>
    </xf>
    <xf numFmtId="0" fontId="41" fillId="3" borderId="0" xfId="0" applyFont="1" applyFill="1" applyAlignment="1">
      <alignment horizontal="center"/>
    </xf>
    <xf numFmtId="0" fontId="41" fillId="6" borderId="0" xfId="0" applyFont="1" applyFill="1"/>
    <xf numFmtId="0" fontId="6" fillId="3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42" fillId="11" borderId="0" xfId="1" applyFont="1" applyFill="1" applyAlignment="1" applyProtection="1">
      <alignment vertical="center"/>
    </xf>
    <xf numFmtId="0" fontId="0" fillId="9" borderId="0" xfId="0" applyFill="1"/>
    <xf numFmtId="0" fontId="31" fillId="9" borderId="0" xfId="0" applyFont="1" applyFill="1"/>
    <xf numFmtId="0" fontId="34" fillId="9" borderId="0" xfId="0" applyFont="1" applyFill="1" applyAlignment="1">
      <alignment vertical="top" wrapText="1"/>
    </xf>
    <xf numFmtId="0" fontId="9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0" fillId="9" borderId="42" xfId="0" applyFill="1" applyBorder="1"/>
    <xf numFmtId="0" fontId="0" fillId="9" borderId="41" xfId="0" applyFill="1" applyBorder="1"/>
    <xf numFmtId="0" fontId="6" fillId="9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0" fontId="0" fillId="3" borderId="52" xfId="0" applyFill="1" applyBorder="1"/>
    <xf numFmtId="0" fontId="0" fillId="3" borderId="53" xfId="0" applyFill="1" applyBorder="1"/>
    <xf numFmtId="0" fontId="0" fillId="9" borderId="0" xfId="0" applyFill="1" applyAlignment="1">
      <alignment vertical="center"/>
    </xf>
    <xf numFmtId="0" fontId="6" fillId="9" borderId="0" xfId="0" applyFont="1" applyFill="1"/>
    <xf numFmtId="0" fontId="35" fillId="11" borderId="0" xfId="0" applyFont="1" applyFill="1"/>
    <xf numFmtId="0" fontId="6" fillId="9" borderId="0" xfId="0" applyFont="1" applyFill="1" applyAlignment="1">
      <alignment vertical="center"/>
    </xf>
    <xf numFmtId="0" fontId="43" fillId="9" borderId="0" xfId="0" applyFont="1" applyFill="1"/>
    <xf numFmtId="0" fontId="9" fillId="12" borderId="0" xfId="0" applyFont="1" applyFill="1" applyAlignment="1">
      <alignment horizontal="center" vertical="center"/>
    </xf>
    <xf numFmtId="0" fontId="34" fillId="9" borderId="0" xfId="0" applyFont="1" applyFill="1" applyAlignment="1">
      <alignment vertical="center"/>
    </xf>
    <xf numFmtId="0" fontId="0" fillId="9" borderId="0" xfId="0" applyFill="1" applyAlignment="1">
      <alignment horizontal="right" vertical="top"/>
    </xf>
    <xf numFmtId="0" fontId="0" fillId="9" borderId="0" xfId="0" applyFill="1" applyAlignment="1">
      <alignment horizontal="right"/>
    </xf>
    <xf numFmtId="0" fontId="5" fillId="9" borderId="0" xfId="0" applyFont="1" applyFill="1" applyAlignment="1">
      <alignment horizontal="right"/>
    </xf>
    <xf numFmtId="0" fontId="5" fillId="9" borderId="0" xfId="0" applyFont="1" applyFill="1"/>
    <xf numFmtId="2" fontId="44" fillId="9" borderId="0" xfId="0" applyNumberFormat="1" applyFont="1" applyFill="1"/>
    <xf numFmtId="0" fontId="1" fillId="0" borderId="0" xfId="0" applyFont="1" applyAlignment="1">
      <alignment horizontal="right" vertical="top" wrapText="1"/>
    </xf>
    <xf numFmtId="0" fontId="4" fillId="3" borderId="41" xfId="0" applyFont="1" applyFill="1" applyBorder="1" applyAlignment="1">
      <alignment horizontal="center" vertical="top"/>
    </xf>
    <xf numFmtId="0" fontId="0" fillId="3" borderId="0" xfId="0" applyFill="1" applyAlignment="1">
      <alignment vertical="top" wrapText="1"/>
    </xf>
    <xf numFmtId="0" fontId="0" fillId="3" borderId="42" xfId="0" applyFill="1" applyBorder="1" applyAlignment="1">
      <alignment vertical="top" wrapText="1"/>
    </xf>
    <xf numFmtId="0" fontId="9" fillId="3" borderId="47" xfId="0" applyFont="1" applyFill="1" applyBorder="1" applyAlignment="1">
      <alignment horizontal="center" vertical="top"/>
    </xf>
    <xf numFmtId="0" fontId="1" fillId="3" borderId="41" xfId="0" applyFont="1" applyFill="1" applyBorder="1" applyAlignment="1">
      <alignment horizontal="center" vertical="top"/>
    </xf>
    <xf numFmtId="0" fontId="4" fillId="3" borderId="49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2" fontId="0" fillId="0" borderId="0" xfId="0" applyNumberFormat="1"/>
    <xf numFmtId="0" fontId="0" fillId="9" borderId="0" xfId="0" applyFill="1" applyAlignment="1">
      <alignment vertical="top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7" fillId="2" borderId="1" xfId="2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10" borderId="0" xfId="0" applyFill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27" fillId="0" borderId="0" xfId="0" applyNumberFormat="1" applyFont="1"/>
    <xf numFmtId="0" fontId="27" fillId="0" borderId="0" xfId="0" applyFont="1"/>
    <xf numFmtId="0" fontId="13" fillId="9" borderId="0" xfId="0" applyFont="1" applyFill="1" applyAlignment="1">
      <alignment horizontal="left" vertical="top"/>
    </xf>
    <xf numFmtId="0" fontId="6" fillId="9" borderId="0" xfId="0" applyFont="1" applyFill="1" applyAlignment="1">
      <alignment horizontal="left" vertical="center"/>
    </xf>
    <xf numFmtId="14" fontId="33" fillId="9" borderId="0" xfId="0" applyNumberFormat="1" applyFont="1" applyFill="1" applyAlignment="1" applyProtection="1">
      <alignment horizontal="center" vertical="center"/>
      <protection locked="0"/>
    </xf>
    <xf numFmtId="0" fontId="35" fillId="9" borderId="0" xfId="0" applyFont="1" applyFill="1" applyAlignment="1">
      <alignment horizontal="left"/>
    </xf>
    <xf numFmtId="0" fontId="6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top"/>
    </xf>
    <xf numFmtId="0" fontId="0" fillId="10" borderId="41" xfId="0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0" borderId="42" xfId="0" applyFill="1" applyBorder="1" applyAlignment="1">
      <alignment horizontal="left" vertical="top" wrapText="1"/>
    </xf>
    <xf numFmtId="0" fontId="0" fillId="10" borderId="49" xfId="0" applyFill="1" applyBorder="1" applyAlignment="1">
      <alignment horizontal="left" vertical="top" wrapText="1"/>
    </xf>
    <xf numFmtId="0" fontId="0" fillId="10" borderId="26" xfId="0" applyFill="1" applyBorder="1" applyAlignment="1">
      <alignment horizontal="left" vertical="top" wrapText="1"/>
    </xf>
    <xf numFmtId="0" fontId="0" fillId="10" borderId="50" xfId="0" applyFill="1" applyBorder="1" applyAlignment="1">
      <alignment horizontal="left" vertical="top" wrapText="1"/>
    </xf>
    <xf numFmtId="0" fontId="4" fillId="10" borderId="47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0" fillId="9" borderId="0" xfId="0" applyFill="1" applyAlignment="1">
      <alignment horizontal="left" vertical="top" wrapText="1"/>
    </xf>
    <xf numFmtId="0" fontId="5" fillId="9" borderId="0" xfId="0" applyFont="1" applyFill="1" applyAlignment="1">
      <alignment horizontal="right"/>
    </xf>
    <xf numFmtId="0" fontId="0" fillId="9" borderId="26" xfId="0" applyFill="1" applyBorder="1" applyAlignment="1">
      <alignment horizontal="right" vertical="center"/>
    </xf>
    <xf numFmtId="0" fontId="36" fillId="9" borderId="0" xfId="0" applyFont="1" applyFill="1" applyAlignment="1">
      <alignment horizontal="left" vertical="center"/>
    </xf>
    <xf numFmtId="0" fontId="33" fillId="3" borderId="47" xfId="0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right"/>
    </xf>
    <xf numFmtId="0" fontId="33" fillId="9" borderId="0" xfId="0" applyFont="1" applyFill="1" applyAlignment="1" applyProtection="1">
      <alignment horizontal="center" shrinkToFit="1"/>
      <protection locked="0"/>
    </xf>
    <xf numFmtId="0" fontId="4" fillId="9" borderId="37" xfId="0" applyFont="1" applyFill="1" applyBorder="1" applyAlignment="1">
      <alignment horizontal="left"/>
    </xf>
    <xf numFmtId="0" fontId="4" fillId="9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9" fillId="10" borderId="42" xfId="0" applyFont="1" applyFill="1" applyBorder="1" applyAlignment="1">
      <alignment horizontal="left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right" vertical="center"/>
    </xf>
    <xf numFmtId="0" fontId="9" fillId="10" borderId="0" xfId="0" applyFont="1" applyFill="1" applyAlignment="1">
      <alignment horizontal="right" vertical="center"/>
    </xf>
    <xf numFmtId="0" fontId="45" fillId="9" borderId="0" xfId="0" applyFont="1" applyFill="1" applyAlignment="1">
      <alignment horizontal="left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/>
    </xf>
    <xf numFmtId="0" fontId="5" fillId="9" borderId="0" xfId="0" applyFont="1" applyFill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0" fontId="11" fillId="2" borderId="1" xfId="1" applyFill="1" applyBorder="1" applyAlignment="1" applyProtection="1">
      <alignment horizontal="left" vertical="center"/>
      <protection locked="0"/>
    </xf>
    <xf numFmtId="0" fontId="6" fillId="6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wrapText="1"/>
    </xf>
    <xf numFmtId="0" fontId="1" fillId="3" borderId="48" xfId="0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 shrinkToFit="1"/>
      <protection locked="0"/>
    </xf>
    <xf numFmtId="0" fontId="32" fillId="10" borderId="20" xfId="0" applyFont="1" applyFill="1" applyBorder="1" applyAlignment="1">
      <alignment horizontal="center" vertical="center" wrapText="1"/>
    </xf>
    <xf numFmtId="0" fontId="32" fillId="10" borderId="21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top" wrapText="1"/>
    </xf>
    <xf numFmtId="0" fontId="1" fillId="3" borderId="5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42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right" vertical="top"/>
    </xf>
    <xf numFmtId="0" fontId="2" fillId="3" borderId="56" xfId="0" applyFont="1" applyFill="1" applyBorder="1" applyAlignment="1">
      <alignment horizontal="center" vertical="center"/>
    </xf>
    <xf numFmtId="14" fontId="1" fillId="3" borderId="26" xfId="0" applyNumberFormat="1" applyFont="1" applyFill="1" applyBorder="1" applyAlignment="1">
      <alignment horizontal="left" vertical="top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7" fillId="3" borderId="9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top"/>
    </xf>
    <xf numFmtId="0" fontId="30" fillId="3" borderId="3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20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right" vertical="center"/>
    </xf>
    <xf numFmtId="14" fontId="14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1" fillId="9" borderId="0" xfId="0" applyFont="1" applyFill="1" applyAlignment="1">
      <alignment horizontal="left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4">
    <cellStyle name="Dziesiętny" xfId="2" builtinId="3"/>
    <cellStyle name="Hiperłącze" xfId="1" builtinId="8"/>
    <cellStyle name="Normalny" xfId="0" builtinId="0"/>
    <cellStyle name="Normalny_Arkusz1" xfId="3" xr:uid="{E347628E-23AF-440C-A8CA-70D0569C5EC2}"/>
  </cellStyles>
  <dxfs count="37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DA2"/>
      <color rgb="FFFF4747"/>
      <color rgb="FFFF9966"/>
      <color rgb="FFF29E6A"/>
      <color rgb="FFA5A5A5"/>
      <color rgb="FF006600"/>
      <color rgb="FF008000"/>
      <color rgb="FFFFFFBD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NU!A85"/><Relationship Id="rId3" Type="http://schemas.openxmlformats.org/officeDocument/2006/relationships/hyperlink" Target="#'3 - Umowa'!A1"/><Relationship Id="rId7" Type="http://schemas.openxmlformats.org/officeDocument/2006/relationships/image" Target="../media/image2.png"/><Relationship Id="rId2" Type="http://schemas.openxmlformats.org/officeDocument/2006/relationships/hyperlink" Target="#'2 - Lista upraw'!A11"/><Relationship Id="rId1" Type="http://schemas.openxmlformats.org/officeDocument/2006/relationships/hyperlink" Target="#'1 - Dane do umowy'!D4"/><Relationship Id="rId6" Type="http://schemas.openxmlformats.org/officeDocument/2006/relationships/image" Target="../media/image1.png"/><Relationship Id="rId5" Type="http://schemas.openxmlformats.org/officeDocument/2006/relationships/hyperlink" Target="#'3 - Umowa'!A71:A86"/><Relationship Id="rId10" Type="http://schemas.openxmlformats.org/officeDocument/2006/relationships/hyperlink" Target="#'1 - Dane do umowy'!A39:A48"/><Relationship Id="rId4" Type="http://schemas.openxmlformats.org/officeDocument/2006/relationships/hyperlink" Target="#'4 - Pe&#322;nomocnictwo'!A1"/><Relationship Id="rId9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1 - Dane do umowy'!A1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MENU!A1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6</xdr:row>
      <xdr:rowOff>221310</xdr:rowOff>
    </xdr:from>
    <xdr:to>
      <xdr:col>9</xdr:col>
      <xdr:colOff>289560</xdr:colOff>
      <xdr:row>8</xdr:row>
      <xdr:rowOff>33067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1BC865-7D0F-4D79-BCDF-EE04DDE0E757}"/>
            </a:ext>
          </a:extLst>
        </xdr:cNvPr>
        <xdr:cNvSpPr/>
      </xdr:nvSpPr>
      <xdr:spPr>
        <a:xfrm>
          <a:off x="4198620" y="2301901"/>
          <a:ext cx="2491740" cy="381601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DANE DO UMOWY</a:t>
          </a:r>
        </a:p>
      </xdr:txBody>
    </xdr:sp>
    <xdr:clientData fPrintsWithSheet="0"/>
  </xdr:twoCellAnchor>
  <xdr:twoCellAnchor>
    <xdr:from>
      <xdr:col>5</xdr:col>
      <xdr:colOff>236220</xdr:colOff>
      <xdr:row>8</xdr:row>
      <xdr:rowOff>259079</xdr:rowOff>
    </xdr:from>
    <xdr:to>
      <xdr:col>9</xdr:col>
      <xdr:colOff>289560</xdr:colOff>
      <xdr:row>10</xdr:row>
      <xdr:rowOff>70836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EB3D9E-587C-4D65-9B28-2A211E7627F6}"/>
            </a:ext>
          </a:extLst>
        </xdr:cNvPr>
        <xdr:cNvSpPr/>
      </xdr:nvSpPr>
      <xdr:spPr>
        <a:xfrm>
          <a:off x="4198620" y="290951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11</xdr:row>
      <xdr:rowOff>106680</xdr:rowOff>
    </xdr:from>
    <xdr:to>
      <xdr:col>9</xdr:col>
      <xdr:colOff>289560</xdr:colOff>
      <xdr:row>12</xdr:row>
      <xdr:rowOff>17828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57CFBA-753A-4947-BA7F-FF884B4D3B4C}"/>
            </a:ext>
          </a:extLst>
        </xdr:cNvPr>
        <xdr:cNvSpPr/>
      </xdr:nvSpPr>
      <xdr:spPr>
        <a:xfrm>
          <a:off x="4198620" y="4261237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13</xdr:row>
      <xdr:rowOff>53340</xdr:rowOff>
    </xdr:from>
    <xdr:to>
      <xdr:col>9</xdr:col>
      <xdr:colOff>289560</xdr:colOff>
      <xdr:row>13</xdr:row>
      <xdr:rowOff>434340</xdr:rowOff>
    </xdr:to>
    <xdr:sp macro="" textlink="">
      <xdr:nvSpPr>
        <xdr:cNvPr id="5" name="Prostokąt: zaokrąglone rogi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48488E-D29D-487A-A0B2-EF7249DEBD2D}"/>
            </a:ext>
          </a:extLst>
        </xdr:cNvPr>
        <xdr:cNvSpPr/>
      </xdr:nvSpPr>
      <xdr:spPr>
        <a:xfrm>
          <a:off x="4061460" y="447294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UMOWA</a:t>
          </a:r>
        </a:p>
      </xdr:txBody>
    </xdr:sp>
    <xdr:clientData fPrintsWithSheet="0"/>
  </xdr:twoCellAnchor>
  <xdr:twoCellAnchor>
    <xdr:from>
      <xdr:col>5</xdr:col>
      <xdr:colOff>236220</xdr:colOff>
      <xdr:row>15</xdr:row>
      <xdr:rowOff>68580</xdr:rowOff>
    </xdr:from>
    <xdr:to>
      <xdr:col>9</xdr:col>
      <xdr:colOff>289560</xdr:colOff>
      <xdr:row>15</xdr:row>
      <xdr:rowOff>449580</xdr:rowOff>
    </xdr:to>
    <xdr:sp macro="" textlink="">
      <xdr:nvSpPr>
        <xdr:cNvPr id="6" name="Prostokąt: zaokrąglone rogi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BF1FC0-A141-49D2-86FF-63AF95D4DD5F}"/>
            </a:ext>
          </a:extLst>
        </xdr:cNvPr>
        <xdr:cNvSpPr/>
      </xdr:nvSpPr>
      <xdr:spPr>
        <a:xfrm>
          <a:off x="4061460" y="531876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 u="sng">
              <a:solidFill>
                <a:schemeClr val="accent1"/>
              </a:solidFill>
            </a:rPr>
            <a:t>ARKUSZ:</a:t>
          </a:r>
          <a:r>
            <a:rPr lang="pl-PL" sz="1400" b="1" u="sng" baseline="0">
              <a:solidFill>
                <a:schemeClr val="accent1"/>
              </a:solidFill>
            </a:rPr>
            <a:t> PEŁNOMOCNICTWO</a:t>
          </a:r>
          <a:endParaRPr lang="pl-PL" sz="1400" b="1" u="sng">
            <a:solidFill>
              <a:schemeClr val="accent1"/>
            </a:solidFill>
          </a:endParaRPr>
        </a:p>
      </xdr:txBody>
    </xdr:sp>
    <xdr:clientData fPrintsWithSheet="0"/>
  </xdr:twoCellAnchor>
  <xdr:twoCellAnchor>
    <xdr:from>
      <xdr:col>0</xdr:col>
      <xdr:colOff>533399</xdr:colOff>
      <xdr:row>36</xdr:row>
      <xdr:rowOff>22860</xdr:rowOff>
    </xdr:from>
    <xdr:to>
      <xdr:col>11</xdr:col>
      <xdr:colOff>563216</xdr:colOff>
      <xdr:row>40</xdr:row>
      <xdr:rowOff>15240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92B79DBC-725B-4584-9D1D-3A8735424AE5}"/>
            </a:ext>
          </a:extLst>
        </xdr:cNvPr>
        <xdr:cNvSpPr/>
      </xdr:nvSpPr>
      <xdr:spPr>
        <a:xfrm>
          <a:off x="533399" y="9014460"/>
          <a:ext cx="7649817" cy="734502"/>
        </a:xfrm>
        <a:prstGeom prst="rect">
          <a:avLst/>
        </a:prstGeom>
        <a:solidFill>
          <a:srgbClr val="FFC0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solidFill>
                <a:sysClr val="windowText" lastClr="000000"/>
              </a:solidFill>
            </a:rPr>
            <a:t>Umowa wywołuje skutki prawne po dostarczeniu do biura kompletu dokumentów: oryginału umowy wraz z załącznikami w formie papierowej i elektronicznej.</a:t>
          </a:r>
          <a:endParaRPr lang="pl-PL" sz="16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289228</xdr:colOff>
      <xdr:row>2</xdr:row>
      <xdr:rowOff>121920</xdr:rowOff>
    </xdr:from>
    <xdr:to>
      <xdr:col>6</xdr:col>
      <xdr:colOff>357808</xdr:colOff>
      <xdr:row>4</xdr:row>
      <xdr:rowOff>190500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B322006A-7006-4E20-BEAD-49D0165A88BB}"/>
            </a:ext>
          </a:extLst>
        </xdr:cNvPr>
        <xdr:cNvSpPr/>
      </xdr:nvSpPr>
      <xdr:spPr>
        <a:xfrm>
          <a:off x="898828" y="956807"/>
          <a:ext cx="4030980" cy="53240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 CELU ZAWARCIA UMOWY POSTĘPUJ</a:t>
          </a:r>
          <a:r>
            <a:rPr lang="pl-PL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ZGODNIE Z PONIŻSZYMI </a:t>
          </a:r>
          <a:r>
            <a:rPr lang="pl-PL" sz="1400" b="1" baseline="0">
              <a:solidFill>
                <a:srgbClr val="FF0000"/>
              </a:solidFill>
            </a:rPr>
            <a:t>12 </a:t>
          </a:r>
          <a:r>
            <a:rPr lang="pl-PL" sz="1400" b="1" baseline="0">
              <a:solidFill>
                <a:sysClr val="windowText" lastClr="000000"/>
              </a:solidFill>
            </a:rPr>
            <a:t>KROKAMI:</a:t>
          </a:r>
          <a:endParaRPr lang="pl-PL" sz="14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236220</xdr:colOff>
      <xdr:row>4</xdr:row>
      <xdr:rowOff>404191</xdr:rowOff>
    </xdr:from>
    <xdr:to>
      <xdr:col>9</xdr:col>
      <xdr:colOff>289560</xdr:colOff>
      <xdr:row>6</xdr:row>
      <xdr:rowOff>3913</xdr:rowOff>
    </xdr:to>
    <xdr:sp macro="" textlink="">
      <xdr:nvSpPr>
        <xdr:cNvPr id="12" name="Prostokąt: zaokrąglone rogi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1DB669-3EFF-4BB0-9D2D-F67F7B27561F}"/>
            </a:ext>
          </a:extLst>
        </xdr:cNvPr>
        <xdr:cNvSpPr/>
      </xdr:nvSpPr>
      <xdr:spPr>
        <a:xfrm>
          <a:off x="4198620" y="170290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REGULAMIN</a:t>
          </a:r>
        </a:p>
      </xdr:txBody>
    </xdr:sp>
    <xdr:clientData fPrintsWithSheet="0"/>
  </xdr:twoCellAnchor>
  <xdr:twoCellAnchor editAs="oneCell">
    <xdr:from>
      <xdr:col>6</xdr:col>
      <xdr:colOff>382871</xdr:colOff>
      <xdr:row>2</xdr:row>
      <xdr:rowOff>152401</xdr:rowOff>
    </xdr:from>
    <xdr:to>
      <xdr:col>9</xdr:col>
      <xdr:colOff>227157</xdr:colOff>
      <xdr:row>4</xdr:row>
      <xdr:rowOff>99392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C5E608D-4F50-418C-F6FA-621B20C7A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871" y="987288"/>
          <a:ext cx="1673086" cy="410817"/>
        </a:xfrm>
        <a:prstGeom prst="rect">
          <a:avLst/>
        </a:prstGeom>
      </xdr:spPr>
    </xdr:pic>
    <xdr:clientData/>
  </xdr:twoCellAnchor>
  <xdr:twoCellAnchor editAs="oneCell">
    <xdr:from>
      <xdr:col>7</xdr:col>
      <xdr:colOff>139149</xdr:colOff>
      <xdr:row>0</xdr:row>
      <xdr:rowOff>212034</xdr:rowOff>
    </xdr:from>
    <xdr:to>
      <xdr:col>9</xdr:col>
      <xdr:colOff>82896</xdr:colOff>
      <xdr:row>1</xdr:row>
      <xdr:rowOff>583095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50344607-8304-A27F-C614-08AB18B457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0" t="14433" r="4467" b="11855"/>
        <a:stretch/>
      </xdr:blipFill>
      <xdr:spPr>
        <a:xfrm>
          <a:off x="5320749" y="212034"/>
          <a:ext cx="1162947" cy="622852"/>
        </a:xfrm>
        <a:prstGeom prst="rect">
          <a:avLst/>
        </a:prstGeom>
      </xdr:spPr>
    </xdr:pic>
    <xdr:clientData/>
  </xdr:twoCellAnchor>
  <xdr:twoCellAnchor>
    <xdr:from>
      <xdr:col>12</xdr:col>
      <xdr:colOff>26505</xdr:colOff>
      <xdr:row>1</xdr:row>
      <xdr:rowOff>371061</xdr:rowOff>
    </xdr:from>
    <xdr:to>
      <xdr:col>15</xdr:col>
      <xdr:colOff>284923</xdr:colOff>
      <xdr:row>2</xdr:row>
      <xdr:rowOff>50296</xdr:rowOff>
    </xdr:to>
    <xdr:sp macro="" textlink="">
      <xdr:nvSpPr>
        <xdr:cNvPr id="16" name="Prostokąt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89E3165-E49D-469C-A314-55CAFB350541}"/>
            </a:ext>
          </a:extLst>
        </xdr:cNvPr>
        <xdr:cNvSpPr/>
      </xdr:nvSpPr>
      <xdr:spPr>
        <a:xfrm>
          <a:off x="8256105" y="602974"/>
          <a:ext cx="2120348" cy="282209"/>
        </a:xfrm>
        <a:prstGeom prst="rect">
          <a:avLst/>
        </a:prstGeom>
        <a:solidFill>
          <a:srgbClr val="FF0000"/>
        </a:solidFill>
        <a:ln w="28575">
          <a:solidFill>
            <a:srgbClr val="FF0000"/>
          </a:solidFill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2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WYMAGANIA TECHNICZNE</a:t>
          </a:r>
        </a:p>
      </xdr:txBody>
    </xdr:sp>
    <xdr:clientData fPrintsWithSheet="0"/>
  </xdr:twoCellAnchor>
  <xdr:twoCellAnchor>
    <xdr:from>
      <xdr:col>1</xdr:col>
      <xdr:colOff>0</xdr:colOff>
      <xdr:row>61</xdr:row>
      <xdr:rowOff>6627</xdr:rowOff>
    </xdr:from>
    <xdr:to>
      <xdr:col>4</xdr:col>
      <xdr:colOff>371061</xdr:colOff>
      <xdr:row>63</xdr:row>
      <xdr:rowOff>88128</xdr:rowOff>
    </xdr:to>
    <xdr:sp macro="" textlink="">
      <xdr:nvSpPr>
        <xdr:cNvPr id="18" name="Prostokąt: zaokrąglone rogi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C24D53C-96AF-4DFA-B72C-34FBC2D21613}"/>
            </a:ext>
          </a:extLst>
        </xdr:cNvPr>
        <xdr:cNvSpPr/>
      </xdr:nvSpPr>
      <xdr:spPr>
        <a:xfrm>
          <a:off x="609600" y="14040679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0</xdr:colOff>
      <xdr:row>78</xdr:row>
      <xdr:rowOff>0</xdr:rowOff>
    </xdr:from>
    <xdr:to>
      <xdr:col>4</xdr:col>
      <xdr:colOff>371061</xdr:colOff>
      <xdr:row>80</xdr:row>
      <xdr:rowOff>81501</xdr:rowOff>
    </xdr:to>
    <xdr:sp macro="" textlink="">
      <xdr:nvSpPr>
        <xdr:cNvPr id="19" name="Prostokąt: zaokrąglone rogi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0B30392-AC90-4C02-AE57-D3F5AA5CEADC}"/>
            </a:ext>
          </a:extLst>
        </xdr:cNvPr>
        <xdr:cNvSpPr/>
      </xdr:nvSpPr>
      <xdr:spPr>
        <a:xfrm>
          <a:off x="609600" y="17704904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12</xdr:col>
      <xdr:colOff>46383</xdr:colOff>
      <xdr:row>13</xdr:row>
      <xdr:rowOff>46381</xdr:rowOff>
    </xdr:from>
    <xdr:to>
      <xdr:col>14</xdr:col>
      <xdr:colOff>6627</xdr:colOff>
      <xdr:row>13</xdr:row>
      <xdr:rowOff>427981</xdr:rowOff>
    </xdr:to>
    <xdr:sp macro="" textlink="">
      <xdr:nvSpPr>
        <xdr:cNvPr id="7" name="Prostokąt: zaokrąglone rogi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97A58CD-E60D-4620-BA6E-19DE39BC9756}"/>
            </a:ext>
          </a:extLst>
        </xdr:cNvPr>
        <xdr:cNvSpPr/>
      </xdr:nvSpPr>
      <xdr:spPr>
        <a:xfrm>
          <a:off x="8275983" y="4260572"/>
          <a:ext cx="1212574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CENNIK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129540</xdr:rowOff>
    </xdr:from>
    <xdr:to>
      <xdr:col>1</xdr:col>
      <xdr:colOff>906780</xdr:colOff>
      <xdr:row>1</xdr:row>
      <xdr:rowOff>624840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2B24C7-1D7B-715A-8069-2506500161DA}"/>
            </a:ext>
          </a:extLst>
        </xdr:cNvPr>
        <xdr:cNvSpPr/>
      </xdr:nvSpPr>
      <xdr:spPr>
        <a:xfrm>
          <a:off x="358140" y="12954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3</xdr:col>
      <xdr:colOff>396240</xdr:colOff>
      <xdr:row>46</xdr:row>
      <xdr:rowOff>91440</xdr:rowOff>
    </xdr:from>
    <xdr:to>
      <xdr:col>4</xdr:col>
      <xdr:colOff>1007166</xdr:colOff>
      <xdr:row>48</xdr:row>
      <xdr:rowOff>106680</xdr:rowOff>
    </xdr:to>
    <xdr:sp macro="" textlink="">
      <xdr:nvSpPr>
        <xdr:cNvPr id="5" name="Prostokąt: zaokrąglone rogi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3EC33-2B5B-49E1-8D48-EA36C514B984}"/>
            </a:ext>
          </a:extLst>
        </xdr:cNvPr>
        <xdr:cNvSpPr/>
      </xdr:nvSpPr>
      <xdr:spPr>
        <a:xfrm>
          <a:off x="3696031" y="12734014"/>
          <a:ext cx="229395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NA GÓRĘ</a:t>
          </a:r>
        </a:p>
      </xdr:txBody>
    </xdr:sp>
    <xdr:clientData fPrintsWithSheet="0"/>
  </xdr:twoCellAnchor>
  <xdr:twoCellAnchor>
    <xdr:from>
      <xdr:col>0</xdr:col>
      <xdr:colOff>331635</xdr:colOff>
      <xdr:row>40</xdr:row>
      <xdr:rowOff>30149</xdr:rowOff>
    </xdr:from>
    <xdr:to>
      <xdr:col>1</xdr:col>
      <xdr:colOff>880275</xdr:colOff>
      <xdr:row>40</xdr:row>
      <xdr:rowOff>710979</xdr:rowOff>
    </xdr:to>
    <xdr:sp macro="" textlink="">
      <xdr:nvSpPr>
        <xdr:cNvPr id="3" name="Prostokąt: zaokrąglone rogi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B82E4-31E4-4B4E-956A-3496D5A8C2C4}"/>
            </a:ext>
          </a:extLst>
        </xdr:cNvPr>
        <xdr:cNvSpPr/>
      </xdr:nvSpPr>
      <xdr:spPr>
        <a:xfrm>
          <a:off x="331635" y="11420392"/>
          <a:ext cx="1158240" cy="68083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1</xdr:row>
      <xdr:rowOff>30480</xdr:rowOff>
    </xdr:from>
    <xdr:ext cx="2095500" cy="518160"/>
    <xdr:pic>
      <xdr:nvPicPr>
        <xdr:cNvPr id="2" name="Obraz 1">
          <a:extLst>
            <a:ext uri="{FF2B5EF4-FFF2-40B4-BE49-F238E27FC236}">
              <a16:creationId xmlns:a16="http://schemas.microsoft.com/office/drawing/2014/main" id="{C0FB8C58-B60A-4150-9530-5C1F4D0E0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65" b="24648"/>
        <a:stretch/>
      </xdr:blipFill>
      <xdr:spPr bwMode="auto">
        <a:xfrm>
          <a:off x="205740" y="213360"/>
          <a:ext cx="20955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13252</xdr:colOff>
      <xdr:row>1</xdr:row>
      <xdr:rowOff>6626</xdr:rowOff>
    </xdr:from>
    <xdr:to>
      <xdr:col>13</xdr:col>
      <xdr:colOff>510209</xdr:colOff>
      <xdr:row>3</xdr:row>
      <xdr:rowOff>185530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76E39F7F-B50E-8196-F6C2-CDF7630BC482}"/>
            </a:ext>
          </a:extLst>
        </xdr:cNvPr>
        <xdr:cNvSpPr/>
      </xdr:nvSpPr>
      <xdr:spPr>
        <a:xfrm>
          <a:off x="13252" y="212035"/>
          <a:ext cx="8892209" cy="55659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PrintsWithSheet="0"/>
  </xdr:twoCellAnchor>
  <xdr:twoCellAnchor>
    <xdr:from>
      <xdr:col>0</xdr:col>
      <xdr:colOff>245165</xdr:colOff>
      <xdr:row>0</xdr:row>
      <xdr:rowOff>86139</xdr:rowOff>
    </xdr:from>
    <xdr:to>
      <xdr:col>2</xdr:col>
      <xdr:colOff>86139</xdr:colOff>
      <xdr:row>3</xdr:row>
      <xdr:rowOff>132521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D02192-E37F-49CA-8E34-DB6AEB32CCA6}"/>
            </a:ext>
          </a:extLst>
        </xdr:cNvPr>
        <xdr:cNvSpPr/>
      </xdr:nvSpPr>
      <xdr:spPr>
        <a:xfrm>
          <a:off x="245165" y="86139"/>
          <a:ext cx="1000539" cy="629478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2</xdr:col>
      <xdr:colOff>291548</xdr:colOff>
      <xdr:row>1</xdr:row>
      <xdr:rowOff>6626</xdr:rowOff>
    </xdr:from>
    <xdr:to>
      <xdr:col>9</xdr:col>
      <xdr:colOff>159026</xdr:colOff>
      <xdr:row>4</xdr:row>
      <xdr:rowOff>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9F4F1053-332D-43AC-B55D-2373B2E90447}"/>
            </a:ext>
          </a:extLst>
        </xdr:cNvPr>
        <xdr:cNvSpPr/>
      </xdr:nvSpPr>
      <xdr:spPr>
        <a:xfrm>
          <a:off x="1451113" y="212035"/>
          <a:ext cx="4572000" cy="563217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UZUPEŁNIJ DANE WSZYSTKICH UPRAW ZGŁASZANYCH DO INTEGROWANEJ</a:t>
          </a:r>
          <a:r>
            <a:rPr lang="pl-PL" sz="1400" b="1" baseline="0">
              <a:solidFill>
                <a:sysClr val="windowText" lastClr="000000"/>
              </a:solidFill>
            </a:rPr>
            <a:t> PRODUKCJI 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9</xdr:col>
      <xdr:colOff>437321</xdr:colOff>
      <xdr:row>0</xdr:row>
      <xdr:rowOff>119271</xdr:rowOff>
    </xdr:from>
    <xdr:to>
      <xdr:col>13</xdr:col>
      <xdr:colOff>337930</xdr:colOff>
      <xdr:row>4</xdr:row>
      <xdr:rowOff>92767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D22F8007-D4B1-44C9-9690-9562F219AE0B}"/>
            </a:ext>
          </a:extLst>
        </xdr:cNvPr>
        <xdr:cNvSpPr/>
      </xdr:nvSpPr>
      <xdr:spPr>
        <a:xfrm>
          <a:off x="6301408" y="119271"/>
          <a:ext cx="2431774" cy="748748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l-PL" sz="1000" b="1">
              <a:solidFill>
                <a:srgbClr val="FF0000"/>
              </a:solidFill>
            </a:rPr>
            <a:t>1.</a:t>
          </a:r>
          <a:r>
            <a:rPr lang="pl-PL" sz="1000" b="0">
              <a:solidFill>
                <a:srgbClr val="FF0000"/>
              </a:solidFill>
            </a:rPr>
            <a:t> UZUPEŁNIJ WSZYSTKIE POLA, KTÓRE</a:t>
          </a:r>
          <a:r>
            <a:rPr lang="pl-PL" sz="1000" b="0" baseline="0">
              <a:solidFill>
                <a:srgbClr val="FF0000"/>
              </a:solidFill>
            </a:rPr>
            <a:t> </a:t>
          </a:r>
          <a:r>
            <a:rPr lang="pl-PL" sz="1000" b="0">
              <a:solidFill>
                <a:srgbClr val="FF0000"/>
              </a:solidFill>
            </a:rPr>
            <a:t>PODŚWIETLĄ SIĘ NA CZERWONO.</a:t>
          </a:r>
          <a:r>
            <a:rPr lang="pl-PL" sz="1000" b="0" baseline="0">
              <a:solidFill>
                <a:srgbClr val="FF0000"/>
              </a:solidFill>
            </a:rPr>
            <a:t> </a:t>
          </a:r>
          <a:endParaRPr lang="pl-PL" sz="1000" b="0">
            <a:solidFill>
              <a:srgbClr val="FF0000"/>
            </a:solidFill>
          </a:endParaRPr>
        </a:p>
        <a:p>
          <a:pPr algn="l"/>
          <a:r>
            <a:rPr lang="pl-PL" sz="1000" b="1" u="none">
              <a:solidFill>
                <a:srgbClr val="FF0000"/>
              </a:solidFill>
            </a:rPr>
            <a:t>2. </a:t>
          </a:r>
          <a:r>
            <a:rPr lang="pl-PL" sz="1000" b="1" u="sng">
              <a:solidFill>
                <a:srgbClr val="FF0000"/>
              </a:solidFill>
            </a:rPr>
            <a:t>NIE ZOSTAWIAJ PUSTYCH WIERSZY</a:t>
          </a:r>
          <a:r>
            <a:rPr lang="pl-PL" sz="1000" b="1" u="none">
              <a:solidFill>
                <a:srgbClr val="FF0000"/>
              </a:solidFill>
            </a:rPr>
            <a:t> </a:t>
          </a:r>
          <a:r>
            <a:rPr lang="pl-PL" sz="1000" b="1" u="sng">
              <a:solidFill>
                <a:srgbClr val="FF0000"/>
              </a:solidFill>
            </a:rPr>
            <a:t>POMIĘDZY UPRAWAMI.</a:t>
          </a:r>
        </a:p>
      </xdr:txBody>
    </xdr:sp>
    <xdr:clientData fPrintsWithSheet="0"/>
  </xdr:twoCellAnchor>
  <xdr:twoCellAnchor>
    <xdr:from>
      <xdr:col>4</xdr:col>
      <xdr:colOff>39759</xdr:colOff>
      <xdr:row>7</xdr:row>
      <xdr:rowOff>205407</xdr:rowOff>
    </xdr:from>
    <xdr:to>
      <xdr:col>11</xdr:col>
      <xdr:colOff>430697</xdr:colOff>
      <xdr:row>8</xdr:row>
      <xdr:rowOff>198782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19DF878-087A-4236-B91F-FBE8927AADAC}"/>
            </a:ext>
          </a:extLst>
        </xdr:cNvPr>
        <xdr:cNvSpPr/>
      </xdr:nvSpPr>
      <xdr:spPr>
        <a:xfrm>
          <a:off x="2498037" y="1517372"/>
          <a:ext cx="4982817" cy="258419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</xdr:col>
      <xdr:colOff>86142</xdr:colOff>
      <xdr:row>8</xdr:row>
      <xdr:rowOff>583095</xdr:rowOff>
    </xdr:from>
    <xdr:to>
      <xdr:col>10</xdr:col>
      <xdr:colOff>523461</xdr:colOff>
      <xdr:row>9</xdr:row>
      <xdr:rowOff>198782</xdr:rowOff>
    </xdr:to>
    <xdr:grpSp>
      <xdr:nvGrpSpPr>
        <xdr:cNvPr id="15" name="Grupa 14">
          <a:extLst>
            <a:ext uri="{FF2B5EF4-FFF2-40B4-BE49-F238E27FC236}">
              <a16:creationId xmlns:a16="http://schemas.microsoft.com/office/drawing/2014/main" id="{42C94831-D3B9-9730-862B-C28D0F629386}"/>
            </a:ext>
          </a:extLst>
        </xdr:cNvPr>
        <xdr:cNvGrpSpPr/>
      </xdr:nvGrpSpPr>
      <xdr:grpSpPr>
        <a:xfrm>
          <a:off x="2556264" y="2152318"/>
          <a:ext cx="4467140" cy="359217"/>
          <a:chOff x="2570924" y="2133600"/>
          <a:chExt cx="4452728" cy="364435"/>
        </a:xfrm>
      </xdr:grpSpPr>
      <xdr:sp macro="" textlink="">
        <xdr:nvSpPr>
          <xdr:cNvPr id="8" name="Prostokąt 7">
            <a:extLst>
              <a:ext uri="{FF2B5EF4-FFF2-40B4-BE49-F238E27FC236}">
                <a16:creationId xmlns:a16="http://schemas.microsoft.com/office/drawing/2014/main" id="{59CB203D-7877-46FC-9764-C0FD4D0D0010}"/>
              </a:ext>
            </a:extLst>
          </xdr:cNvPr>
          <xdr:cNvSpPr/>
        </xdr:nvSpPr>
        <xdr:spPr>
          <a:xfrm>
            <a:off x="2570924" y="2140224"/>
            <a:ext cx="4452728" cy="357811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200" b="0" u="none">
                <a:solidFill>
                  <a:sysClr val="windowText" lastClr="000000"/>
                </a:solidFill>
              </a:rPr>
              <a:t>Aktualna suma powierzchni upraw</a:t>
            </a:r>
            <a:r>
              <a:rPr lang="pl-PL" sz="1200" b="0" u="none" baseline="0">
                <a:solidFill>
                  <a:sysClr val="windowText" lastClr="000000"/>
                </a:solidFill>
              </a:rPr>
              <a:t> (odmian): 	      ha</a:t>
            </a:r>
            <a:endParaRPr lang="pl-PL" sz="1200" b="0" u="none">
              <a:solidFill>
                <a:sysClr val="windowText" lastClr="000000"/>
              </a:solidFill>
            </a:endParaRPr>
          </a:p>
        </xdr:txBody>
      </xdr:sp>
      <xdr:sp macro="" textlink="MENU!P11">
        <xdr:nvSpPr>
          <xdr:cNvPr id="14" name="pole tekstowe 13">
            <a:extLst>
              <a:ext uri="{FF2B5EF4-FFF2-40B4-BE49-F238E27FC236}">
                <a16:creationId xmlns:a16="http://schemas.microsoft.com/office/drawing/2014/main" id="{13EAB33A-16C2-441E-AFA3-BD359F3C3074}"/>
              </a:ext>
            </a:extLst>
          </xdr:cNvPr>
          <xdr:cNvSpPr txBox="1"/>
        </xdr:nvSpPr>
        <xdr:spPr>
          <a:xfrm>
            <a:off x="5625548" y="2133600"/>
            <a:ext cx="100716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208B1BB0-B162-452E-B8CB-DC305757CE3E}" type="TxLink">
              <a:rPr lang="en-US" sz="1600" b="1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0,00</a:t>
            </a:fld>
            <a:endParaRPr lang="pl-PL" sz="2400" b="1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788</xdr:rowOff>
    </xdr:from>
    <xdr:to>
      <xdr:col>2</xdr:col>
      <xdr:colOff>42043</xdr:colOff>
      <xdr:row>3</xdr:row>
      <xdr:rowOff>232015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D80CE2C-5929-4695-B209-3193F00B0AC6}"/>
            </a:ext>
          </a:extLst>
        </xdr:cNvPr>
        <xdr:cNvSpPr txBox="1"/>
      </xdr:nvSpPr>
      <xdr:spPr>
        <a:xfrm>
          <a:off x="1" y="762788"/>
          <a:ext cx="75832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Pierwsze imię:</a:t>
          </a:r>
        </a:p>
      </xdr:txBody>
    </xdr:sp>
    <xdr:clientData/>
  </xdr:twoCellAnchor>
  <xdr:twoCellAnchor>
    <xdr:from>
      <xdr:col>5</xdr:col>
      <xdr:colOff>341585</xdr:colOff>
      <xdr:row>3</xdr:row>
      <xdr:rowOff>788</xdr:rowOff>
    </xdr:from>
    <xdr:to>
      <xdr:col>7</xdr:col>
      <xdr:colOff>304800</xdr:colOff>
      <xdr:row>3</xdr:row>
      <xdr:rowOff>232015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0593AC6-9348-4D70-9963-F7D3ECD535F5}"/>
            </a:ext>
          </a:extLst>
        </xdr:cNvPr>
        <xdr:cNvSpPr txBox="1"/>
      </xdr:nvSpPr>
      <xdr:spPr>
        <a:xfrm>
          <a:off x="2132285" y="762788"/>
          <a:ext cx="67949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Drugie imię:</a:t>
          </a:r>
        </a:p>
      </xdr:txBody>
    </xdr:sp>
    <xdr:clientData/>
  </xdr:twoCellAnchor>
  <xdr:twoCellAnchor>
    <xdr:from>
      <xdr:col>11</xdr:col>
      <xdr:colOff>336332</xdr:colOff>
      <xdr:row>3</xdr:row>
      <xdr:rowOff>788</xdr:rowOff>
    </xdr:from>
    <xdr:to>
      <xdr:col>13</xdr:col>
      <xdr:colOff>236483</xdr:colOff>
      <xdr:row>3</xdr:row>
      <xdr:rowOff>232015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497FBE3-7641-4FA1-BACD-A50EBACB918F}"/>
            </a:ext>
          </a:extLst>
        </xdr:cNvPr>
        <xdr:cNvSpPr txBox="1"/>
      </xdr:nvSpPr>
      <xdr:spPr>
        <a:xfrm>
          <a:off x="4275872" y="762788"/>
          <a:ext cx="616431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Nazwisko: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73573</xdr:colOff>
      <xdr:row>4</xdr:row>
      <xdr:rowOff>231227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87C1D443-3A6E-4B9D-BD1B-D63D370F2329}"/>
            </a:ext>
          </a:extLst>
        </xdr:cNvPr>
        <xdr:cNvSpPr txBox="1"/>
      </xdr:nvSpPr>
      <xdr:spPr>
        <a:xfrm>
          <a:off x="0" y="1143000"/>
          <a:ext cx="43171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Ulica:</a:t>
          </a:r>
        </a:p>
      </xdr:txBody>
    </xdr:sp>
    <xdr:clientData/>
  </xdr:twoCellAnchor>
  <xdr:twoCellAnchor>
    <xdr:from>
      <xdr:col>7</xdr:col>
      <xdr:colOff>299548</xdr:colOff>
      <xdr:row>3</xdr:row>
      <xdr:rowOff>345697</xdr:rowOff>
    </xdr:from>
    <xdr:to>
      <xdr:col>9</xdr:col>
      <xdr:colOff>162910</xdr:colOff>
      <xdr:row>4</xdr:row>
      <xdr:rowOff>272124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660EEA2F-0274-46FA-9BBC-8125EAF9ADA8}"/>
            </a:ext>
          </a:extLst>
        </xdr:cNvPr>
        <xdr:cNvSpPr txBox="1"/>
      </xdr:nvSpPr>
      <xdr:spPr>
        <a:xfrm>
          <a:off x="2806528" y="1107697"/>
          <a:ext cx="579642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domu:</a:t>
          </a:r>
        </a:p>
      </xdr:txBody>
    </xdr:sp>
    <xdr:clientData/>
  </xdr:twoCellAnchor>
  <xdr:twoCellAnchor>
    <xdr:from>
      <xdr:col>9</xdr:col>
      <xdr:colOff>299546</xdr:colOff>
      <xdr:row>3</xdr:row>
      <xdr:rowOff>355225</xdr:rowOff>
    </xdr:from>
    <xdr:to>
      <xdr:col>11</xdr:col>
      <xdr:colOff>173421</xdr:colOff>
      <xdr:row>4</xdr:row>
      <xdr:rowOff>281652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1F87E84-AD16-43D4-A2A2-9B2E32C5AC0E}"/>
            </a:ext>
          </a:extLst>
        </xdr:cNvPr>
        <xdr:cNvSpPr txBox="1"/>
      </xdr:nvSpPr>
      <xdr:spPr>
        <a:xfrm>
          <a:off x="3522806" y="1117225"/>
          <a:ext cx="590155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lokalu:</a:t>
          </a:r>
        </a:p>
      </xdr:txBody>
    </xdr:sp>
    <xdr:clientData/>
  </xdr:twoCellAnchor>
  <xdr:twoCellAnchor>
    <xdr:from>
      <xdr:col>11</xdr:col>
      <xdr:colOff>341586</xdr:colOff>
      <xdr:row>4</xdr:row>
      <xdr:rowOff>0</xdr:rowOff>
    </xdr:from>
    <xdr:to>
      <xdr:col>14</xdr:col>
      <xdr:colOff>0</xdr:colOff>
      <xdr:row>4</xdr:row>
      <xdr:rowOff>231227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D21758BE-0F3B-491C-A946-B629667D0EE0}"/>
            </a:ext>
          </a:extLst>
        </xdr:cNvPr>
        <xdr:cNvSpPr txBox="1"/>
      </xdr:nvSpPr>
      <xdr:spPr>
        <a:xfrm>
          <a:off x="4281126" y="1143000"/>
          <a:ext cx="73283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Miejscowość:</a:t>
          </a:r>
        </a:p>
      </xdr:txBody>
    </xdr:sp>
    <xdr:clientData/>
  </xdr:twoCellAnchor>
  <xdr:twoCellAnchor>
    <xdr:from>
      <xdr:col>0</xdr:col>
      <xdr:colOff>1</xdr:colOff>
      <xdr:row>5</xdr:row>
      <xdr:rowOff>0</xdr:rowOff>
    </xdr:from>
    <xdr:to>
      <xdr:col>2</xdr:col>
      <xdr:colOff>52553</xdr:colOff>
      <xdr:row>5</xdr:row>
      <xdr:rowOff>231227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BCA1938-39B2-4D8C-A032-E2D227BAF378}"/>
            </a:ext>
          </a:extLst>
        </xdr:cNvPr>
        <xdr:cNvSpPr txBox="1"/>
      </xdr:nvSpPr>
      <xdr:spPr>
        <a:xfrm>
          <a:off x="1" y="1524000"/>
          <a:ext cx="76883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Kod pocztowy: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110359</xdr:colOff>
      <xdr:row>5</xdr:row>
      <xdr:rowOff>231227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29085DF-6482-4EFD-B588-483AFCF79FD8}"/>
            </a:ext>
          </a:extLst>
        </xdr:cNvPr>
        <xdr:cNvSpPr txBox="1"/>
      </xdr:nvSpPr>
      <xdr:spPr>
        <a:xfrm>
          <a:off x="1432560" y="1524000"/>
          <a:ext cx="4684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Poczta: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136635</xdr:colOff>
      <xdr:row>5</xdr:row>
      <xdr:rowOff>231227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59F1B59C-C500-497A-8EF6-3949657BE8F8}"/>
            </a:ext>
          </a:extLst>
        </xdr:cNvPr>
        <xdr:cNvSpPr txBox="1"/>
      </xdr:nvSpPr>
      <xdr:spPr>
        <a:xfrm>
          <a:off x="3581400" y="1524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Powiat:</a:t>
          </a:r>
        </a:p>
      </xdr:txBody>
    </xdr:sp>
    <xdr:clientData/>
  </xdr:twoCellAnchor>
  <xdr:twoCellAnchor>
    <xdr:from>
      <xdr:col>15</xdr:col>
      <xdr:colOff>1</xdr:colOff>
      <xdr:row>5</xdr:row>
      <xdr:rowOff>0</xdr:rowOff>
    </xdr:from>
    <xdr:to>
      <xdr:col>16</xdr:col>
      <xdr:colOff>115615</xdr:colOff>
      <xdr:row>5</xdr:row>
      <xdr:rowOff>231227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EA02A4DF-8F8A-4817-A458-5821A96F8459}"/>
            </a:ext>
          </a:extLst>
        </xdr:cNvPr>
        <xdr:cNvSpPr txBox="1"/>
      </xdr:nvSpPr>
      <xdr:spPr>
        <a:xfrm>
          <a:off x="5372101" y="1524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Gmina:</a:t>
          </a:r>
        </a:p>
      </xdr:txBody>
    </xdr:sp>
    <xdr:clientData/>
  </xdr:twoCellAnchor>
  <xdr:twoCellAnchor>
    <xdr:from>
      <xdr:col>0</xdr:col>
      <xdr:colOff>1</xdr:colOff>
      <xdr:row>6</xdr:row>
      <xdr:rowOff>0</xdr:rowOff>
    </xdr:from>
    <xdr:to>
      <xdr:col>1</xdr:col>
      <xdr:colOff>115615</xdr:colOff>
      <xdr:row>6</xdr:row>
      <xdr:rowOff>231227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EB788FAC-856F-4C4C-BC9E-58E2B2EBF1E4}"/>
            </a:ext>
          </a:extLst>
        </xdr:cNvPr>
        <xdr:cNvSpPr txBox="1"/>
      </xdr:nvSpPr>
      <xdr:spPr>
        <a:xfrm>
          <a:off x="1" y="1905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E-mail:</a:t>
          </a:r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12</xdr:col>
      <xdr:colOff>294291</xdr:colOff>
      <xdr:row>6</xdr:row>
      <xdr:rowOff>231227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EDE0FC79-A64F-41CB-B488-24CADE110B10}"/>
            </a:ext>
          </a:extLst>
        </xdr:cNvPr>
        <xdr:cNvSpPr txBox="1"/>
      </xdr:nvSpPr>
      <xdr:spPr>
        <a:xfrm>
          <a:off x="3581401" y="1905000"/>
          <a:ext cx="1010570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Telefon kontaktowy:</a:t>
          </a:r>
        </a:p>
      </xdr:txBody>
    </xdr:sp>
    <xdr:clientData/>
  </xdr:twoCellAnchor>
  <xdr:twoCellAnchor>
    <xdr:from>
      <xdr:col>0</xdr:col>
      <xdr:colOff>1</xdr:colOff>
      <xdr:row>7</xdr:row>
      <xdr:rowOff>0</xdr:rowOff>
    </xdr:from>
    <xdr:to>
      <xdr:col>3</xdr:col>
      <xdr:colOff>131380</xdr:colOff>
      <xdr:row>7</xdr:row>
      <xdr:rowOff>231227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EDD8A81A-7CCA-472A-BE23-BAC1BE061436}"/>
            </a:ext>
          </a:extLst>
        </xdr:cNvPr>
        <xdr:cNvSpPr txBox="1"/>
      </xdr:nvSpPr>
      <xdr:spPr>
        <a:xfrm>
          <a:off x="1" y="2286000"/>
          <a:ext cx="12057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identyfikacyjny ARiMR:</a:t>
          </a:r>
        </a:p>
      </xdr:txBody>
    </xdr:sp>
    <xdr:clientData/>
  </xdr:twoCellAnchor>
  <xdr:twoCellAnchor>
    <xdr:from>
      <xdr:col>10</xdr:col>
      <xdr:colOff>1</xdr:colOff>
      <xdr:row>7</xdr:row>
      <xdr:rowOff>0</xdr:rowOff>
    </xdr:from>
    <xdr:to>
      <xdr:col>12</xdr:col>
      <xdr:colOff>257505</xdr:colOff>
      <xdr:row>7</xdr:row>
      <xdr:rowOff>231227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DC81BED-938E-454C-86A2-A2BA365B2237}"/>
            </a:ext>
          </a:extLst>
        </xdr:cNvPr>
        <xdr:cNvSpPr txBox="1"/>
      </xdr:nvSpPr>
      <xdr:spPr>
        <a:xfrm>
          <a:off x="3581401" y="2286000"/>
          <a:ext cx="97378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Seria i nr</a:t>
          </a:r>
          <a:r>
            <a:rPr lang="pl-PL" sz="700" b="1" baseline="0"/>
            <a:t> dow. os.</a:t>
          </a:r>
          <a:r>
            <a:rPr lang="pl-PL" sz="700" b="1"/>
            <a:t>:</a:t>
          </a:r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2</xdr:col>
      <xdr:colOff>268015</xdr:colOff>
      <xdr:row>8</xdr:row>
      <xdr:rowOff>231227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C9E45DD-C0C3-473E-87D1-4A4D13181634}"/>
            </a:ext>
          </a:extLst>
        </xdr:cNvPr>
        <xdr:cNvSpPr txBox="1"/>
      </xdr:nvSpPr>
      <xdr:spPr>
        <a:xfrm>
          <a:off x="1" y="2667000"/>
          <a:ext cx="98429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NIP gospodarstwa: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136635</xdr:colOff>
      <xdr:row>8</xdr:row>
      <xdr:rowOff>231227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5F2F7401-522D-410C-A33D-9E2609A636E6}"/>
            </a:ext>
          </a:extLst>
        </xdr:cNvPr>
        <xdr:cNvSpPr txBox="1"/>
      </xdr:nvSpPr>
      <xdr:spPr>
        <a:xfrm>
          <a:off x="3581400" y="2667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PESEL:</a:t>
          </a:r>
        </a:p>
      </xdr:txBody>
    </xdr:sp>
    <xdr:clientData/>
  </xdr:twoCellAnchor>
  <xdr:twoCellAnchor>
    <xdr:from>
      <xdr:col>7</xdr:col>
      <xdr:colOff>341586</xdr:colOff>
      <xdr:row>9</xdr:row>
      <xdr:rowOff>0</xdr:rowOff>
    </xdr:from>
    <xdr:to>
      <xdr:col>11</xdr:col>
      <xdr:colOff>5254</xdr:colOff>
      <xdr:row>9</xdr:row>
      <xdr:rowOff>231227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8B08F0D3-5D91-437C-A1E8-63C62B58D203}"/>
            </a:ext>
          </a:extLst>
        </xdr:cNvPr>
        <xdr:cNvSpPr txBox="1"/>
      </xdr:nvSpPr>
      <xdr:spPr>
        <a:xfrm>
          <a:off x="2848566" y="3048000"/>
          <a:ext cx="1096228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Nazwa gospodarstwa: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2</xdr:col>
      <xdr:colOff>268014</xdr:colOff>
      <xdr:row>10</xdr:row>
      <xdr:rowOff>15766</xdr:rowOff>
    </xdr:to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E778C35E-4049-474B-BC8E-8A468394C4B7}"/>
            </a:ext>
          </a:extLst>
        </xdr:cNvPr>
        <xdr:cNvSpPr txBox="1"/>
      </xdr:nvSpPr>
      <xdr:spPr>
        <a:xfrm>
          <a:off x="0" y="3048000"/>
          <a:ext cx="984294" cy="3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Czy</a:t>
          </a:r>
          <a:r>
            <a:rPr lang="pl-PL" sz="700" b="1" baseline="0"/>
            <a:t> jest Pan/Pani płatnikiem VAT?</a:t>
          </a:r>
          <a:endParaRPr lang="pl-PL" sz="700" b="1"/>
        </a:p>
      </xdr:txBody>
    </xdr:sp>
    <xdr:clientData/>
  </xdr:twoCellAnchor>
  <xdr:twoCellAnchor>
    <xdr:from>
      <xdr:col>0</xdr:col>
      <xdr:colOff>205408</xdr:colOff>
      <xdr:row>0</xdr:row>
      <xdr:rowOff>132522</xdr:rowOff>
    </xdr:from>
    <xdr:to>
      <xdr:col>3</xdr:col>
      <xdr:colOff>329978</xdr:colOff>
      <xdr:row>3</xdr:row>
      <xdr:rowOff>42076</xdr:rowOff>
    </xdr:to>
    <xdr:sp macro="" textlink="">
      <xdr:nvSpPr>
        <xdr:cNvPr id="21" name="Prostokąt: zaokrąglone rogi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6ACC3F-6994-4720-81C1-BE0A5E2A1FFA}"/>
            </a:ext>
          </a:extLst>
        </xdr:cNvPr>
        <xdr:cNvSpPr/>
      </xdr:nvSpPr>
      <xdr:spPr>
        <a:xfrm>
          <a:off x="205408" y="132522"/>
          <a:ext cx="1198990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5</xdr:col>
      <xdr:colOff>278296</xdr:colOff>
      <xdr:row>0</xdr:row>
      <xdr:rowOff>245166</xdr:rowOff>
    </xdr:from>
    <xdr:to>
      <xdr:col>17</xdr:col>
      <xdr:colOff>205409</xdr:colOff>
      <xdr:row>3</xdr:row>
      <xdr:rowOff>33131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39F781F6-1431-49CA-8D4A-0064B87D8FD6}"/>
            </a:ext>
          </a:extLst>
        </xdr:cNvPr>
        <xdr:cNvSpPr/>
      </xdr:nvSpPr>
      <xdr:spPr>
        <a:xfrm>
          <a:off x="2068996" y="245166"/>
          <a:ext cx="4224793" cy="549965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UMOWĘ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2</xdr:col>
      <xdr:colOff>6627</xdr:colOff>
      <xdr:row>3</xdr:row>
      <xdr:rowOff>291549</xdr:rowOff>
    </xdr:from>
    <xdr:to>
      <xdr:col>9</xdr:col>
      <xdr:colOff>251792</xdr:colOff>
      <xdr:row>5</xdr:row>
      <xdr:rowOff>39759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7F65A28-E33F-49FE-9104-B9D1EEF8D09C}"/>
            </a:ext>
          </a:extLst>
        </xdr:cNvPr>
        <xdr:cNvSpPr/>
      </xdr:nvSpPr>
      <xdr:spPr>
        <a:xfrm>
          <a:off x="722907" y="1053549"/>
          <a:ext cx="2752145" cy="510210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drukowania.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53009</xdr:colOff>
      <xdr:row>70</xdr:row>
      <xdr:rowOff>79513</xdr:rowOff>
    </xdr:from>
    <xdr:to>
      <xdr:col>4</xdr:col>
      <xdr:colOff>177580</xdr:colOff>
      <xdr:row>73</xdr:row>
      <xdr:rowOff>293867</xdr:rowOff>
    </xdr:to>
    <xdr:sp macro="" textlink="">
      <xdr:nvSpPr>
        <xdr:cNvPr id="24" name="Prostokąt: zaokrąglone rogi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16AAF-D122-4E44-A2F7-2007FB4A1B15}"/>
            </a:ext>
          </a:extLst>
        </xdr:cNvPr>
        <xdr:cNvSpPr/>
      </xdr:nvSpPr>
      <xdr:spPr>
        <a:xfrm>
          <a:off x="411149" y="18116053"/>
          <a:ext cx="1198991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39756</xdr:colOff>
      <xdr:row>88</xdr:row>
      <xdr:rowOff>6625</xdr:rowOff>
    </xdr:from>
    <xdr:to>
      <xdr:col>4</xdr:col>
      <xdr:colOff>164327</xdr:colOff>
      <xdr:row>91</xdr:row>
      <xdr:rowOff>128214</xdr:rowOff>
    </xdr:to>
    <xdr:sp macro="" textlink="">
      <xdr:nvSpPr>
        <xdr:cNvPr id="25" name="Prostokąt: zaokrąglone rogi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DBBAC-2825-4E51-8313-64A195ADDB21}"/>
            </a:ext>
          </a:extLst>
        </xdr:cNvPr>
        <xdr:cNvSpPr/>
      </xdr:nvSpPr>
      <xdr:spPr>
        <a:xfrm>
          <a:off x="397896" y="27347185"/>
          <a:ext cx="1198991" cy="670229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2</xdr:row>
      <xdr:rowOff>47295</xdr:rowOff>
    </xdr:from>
    <xdr:to>
      <xdr:col>11</xdr:col>
      <xdr:colOff>78829</xdr:colOff>
      <xdr:row>3</xdr:row>
      <xdr:rowOff>21018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0D95596-6AAD-423D-B6AF-42136264093D}"/>
            </a:ext>
          </a:extLst>
        </xdr:cNvPr>
        <xdr:cNvSpPr txBox="1"/>
      </xdr:nvSpPr>
      <xdr:spPr>
        <a:xfrm>
          <a:off x="304801" y="604343"/>
          <a:ext cx="3531476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2</xdr:row>
      <xdr:rowOff>47295</xdr:rowOff>
    </xdr:from>
    <xdr:to>
      <xdr:col>19</xdr:col>
      <xdr:colOff>309153</xdr:colOff>
      <xdr:row>3</xdr:row>
      <xdr:rowOff>21018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9BC2D76-799A-492E-8AB2-40563C6FF412}"/>
            </a:ext>
          </a:extLst>
        </xdr:cNvPr>
        <xdr:cNvSpPr txBox="1"/>
      </xdr:nvSpPr>
      <xdr:spPr>
        <a:xfrm>
          <a:off x="4733109" y="604644"/>
          <a:ext cx="2111827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3</xdr:row>
      <xdr:rowOff>47295</xdr:rowOff>
    </xdr:from>
    <xdr:to>
      <xdr:col>19</xdr:col>
      <xdr:colOff>287383</xdr:colOff>
      <xdr:row>4</xdr:row>
      <xdr:rowOff>21019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BCF9CBE8-A356-4F06-8E75-23F411DFD93C}"/>
            </a:ext>
          </a:extLst>
        </xdr:cNvPr>
        <xdr:cNvSpPr txBox="1"/>
      </xdr:nvSpPr>
      <xdr:spPr>
        <a:xfrm>
          <a:off x="1020704" y="865901"/>
          <a:ext cx="5802462" cy="234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4</xdr:row>
      <xdr:rowOff>43540</xdr:rowOff>
    </xdr:from>
    <xdr:to>
      <xdr:col>12</xdr:col>
      <xdr:colOff>87090</xdr:colOff>
      <xdr:row>5</xdr:row>
      <xdr:rowOff>17263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A28811B4-8600-4757-889F-F30BDA680B42}"/>
            </a:ext>
          </a:extLst>
        </xdr:cNvPr>
        <xdr:cNvSpPr txBox="1"/>
      </xdr:nvSpPr>
      <xdr:spPr>
        <a:xfrm>
          <a:off x="2682245" y="1123403"/>
          <a:ext cx="1532708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4</xdr:row>
      <xdr:rowOff>43540</xdr:rowOff>
    </xdr:from>
    <xdr:to>
      <xdr:col>19</xdr:col>
      <xdr:colOff>304799</xdr:colOff>
      <xdr:row>5</xdr:row>
      <xdr:rowOff>17263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EC462E3-8096-4F15-B036-E70DCB43B41B}"/>
            </a:ext>
          </a:extLst>
        </xdr:cNvPr>
        <xdr:cNvSpPr txBox="1"/>
      </xdr:nvSpPr>
      <xdr:spPr>
        <a:xfrm>
          <a:off x="4724401" y="1123403"/>
          <a:ext cx="2116181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0</xdr:col>
      <xdr:colOff>304801</xdr:colOff>
      <xdr:row>19</xdr:row>
      <xdr:rowOff>47295</xdr:rowOff>
    </xdr:from>
    <xdr:to>
      <xdr:col>11</xdr:col>
      <xdr:colOff>78829</xdr:colOff>
      <xdr:row>20</xdr:row>
      <xdr:rowOff>21018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D62FD20-E837-4324-89E6-12F1BDA77E99}"/>
            </a:ext>
          </a:extLst>
        </xdr:cNvPr>
        <xdr:cNvSpPr txBox="1"/>
      </xdr:nvSpPr>
      <xdr:spPr>
        <a:xfrm>
          <a:off x="304801" y="5228895"/>
          <a:ext cx="3578166" cy="173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19</xdr:row>
      <xdr:rowOff>47295</xdr:rowOff>
    </xdr:from>
    <xdr:to>
      <xdr:col>19</xdr:col>
      <xdr:colOff>309153</xdr:colOff>
      <xdr:row>20</xdr:row>
      <xdr:rowOff>21018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70B7B17-53BF-45C2-9A0D-71070A7F8A3D}"/>
            </a:ext>
          </a:extLst>
        </xdr:cNvPr>
        <xdr:cNvSpPr txBox="1"/>
      </xdr:nvSpPr>
      <xdr:spPr>
        <a:xfrm>
          <a:off x="4757058" y="604141"/>
          <a:ext cx="2122880" cy="23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20</xdr:row>
      <xdr:rowOff>47295</xdr:rowOff>
    </xdr:from>
    <xdr:to>
      <xdr:col>19</xdr:col>
      <xdr:colOff>287383</xdr:colOff>
      <xdr:row>21</xdr:row>
      <xdr:rowOff>21019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86040907-3C07-4194-BE45-EB77FC1AD617}"/>
            </a:ext>
          </a:extLst>
        </xdr:cNvPr>
        <xdr:cNvSpPr txBox="1"/>
      </xdr:nvSpPr>
      <xdr:spPr>
        <a:xfrm>
          <a:off x="1024389" y="862049"/>
          <a:ext cx="5833779" cy="231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21</xdr:row>
      <xdr:rowOff>43540</xdr:rowOff>
    </xdr:from>
    <xdr:to>
      <xdr:col>12</xdr:col>
      <xdr:colOff>87090</xdr:colOff>
      <xdr:row>22</xdr:row>
      <xdr:rowOff>17263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38C8B70-A0BE-4471-B8D1-1D57D4B39369}"/>
            </a:ext>
          </a:extLst>
        </xdr:cNvPr>
        <xdr:cNvSpPr txBox="1"/>
      </xdr:nvSpPr>
      <xdr:spPr>
        <a:xfrm>
          <a:off x="2695140" y="1116202"/>
          <a:ext cx="1541919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21</xdr:row>
      <xdr:rowOff>43540</xdr:rowOff>
    </xdr:from>
    <xdr:to>
      <xdr:col>19</xdr:col>
      <xdr:colOff>304799</xdr:colOff>
      <xdr:row>22</xdr:row>
      <xdr:rowOff>17263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5EAD806-BBAF-490F-81D2-E9753F3E521C}"/>
            </a:ext>
          </a:extLst>
        </xdr:cNvPr>
        <xdr:cNvSpPr txBox="1"/>
      </xdr:nvSpPr>
      <xdr:spPr>
        <a:xfrm>
          <a:off x="4748350" y="1116202"/>
          <a:ext cx="2127234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 editAs="oneCell">
    <xdr:from>
      <xdr:col>19</xdr:col>
      <xdr:colOff>2088</xdr:colOff>
      <xdr:row>15</xdr:row>
      <xdr:rowOff>16402</xdr:rowOff>
    </xdr:from>
    <xdr:to>
      <xdr:col>19</xdr:col>
      <xdr:colOff>232702</xdr:colOff>
      <xdr:row>16</xdr:row>
      <xdr:rowOff>100477</xdr:rowOff>
    </xdr:to>
    <xdr:pic>
      <xdr:nvPicPr>
        <xdr:cNvPr id="15" name="Grafika 14" descr="Nożyczki kontur">
          <a:extLst>
            <a:ext uri="{FF2B5EF4-FFF2-40B4-BE49-F238E27FC236}">
              <a16:creationId xmlns:a16="http://schemas.microsoft.com/office/drawing/2014/main" id="{B82D7E79-EE9D-7E03-49BF-182417A6D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773134">
          <a:off x="6549044" y="4515133"/>
          <a:ext cx="229849" cy="230614"/>
        </a:xfrm>
        <a:prstGeom prst="rect">
          <a:avLst/>
        </a:prstGeom>
      </xdr:spPr>
    </xdr:pic>
    <xdr:clientData/>
  </xdr:twoCellAnchor>
  <xdr:twoCellAnchor editAs="oneCell">
    <xdr:from>
      <xdr:col>0</xdr:col>
      <xdr:colOff>47632</xdr:colOff>
      <xdr:row>15</xdr:row>
      <xdr:rowOff>4679</xdr:rowOff>
    </xdr:from>
    <xdr:to>
      <xdr:col>0</xdr:col>
      <xdr:colOff>278246</xdr:colOff>
      <xdr:row>16</xdr:row>
      <xdr:rowOff>88754</xdr:rowOff>
    </xdr:to>
    <xdr:pic>
      <xdr:nvPicPr>
        <xdr:cNvPr id="16" name="Grafika 15" descr="Nożyczki kontur">
          <a:extLst>
            <a:ext uri="{FF2B5EF4-FFF2-40B4-BE49-F238E27FC236}">
              <a16:creationId xmlns:a16="http://schemas.microsoft.com/office/drawing/2014/main" id="{C7DA442E-72C0-4F05-91AF-8385F5CB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637236">
          <a:off x="47632" y="4494617"/>
          <a:ext cx="230614" cy="230614"/>
        </a:xfrm>
        <a:prstGeom prst="rect">
          <a:avLst/>
        </a:prstGeom>
      </xdr:spPr>
    </xdr:pic>
    <xdr:clientData/>
  </xdr:twoCellAnchor>
  <xdr:twoCellAnchor>
    <xdr:from>
      <xdr:col>4</xdr:col>
      <xdr:colOff>331305</xdr:colOff>
      <xdr:row>0</xdr:row>
      <xdr:rowOff>139147</xdr:rowOff>
    </xdr:from>
    <xdr:to>
      <xdr:col>19</xdr:col>
      <xdr:colOff>13253</xdr:colOff>
      <xdr:row>2</xdr:row>
      <xdr:rowOff>245165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44A0A22D-DEF3-4890-B38E-382DCB7EEAED}"/>
            </a:ext>
          </a:extLst>
        </xdr:cNvPr>
        <xdr:cNvSpPr/>
      </xdr:nvSpPr>
      <xdr:spPr>
        <a:xfrm>
          <a:off x="1709531" y="139147"/>
          <a:ext cx="4850296" cy="58309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PEŁNOMOCNICTWO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0</xdr:col>
      <xdr:colOff>258417</xdr:colOff>
      <xdr:row>0</xdr:row>
      <xdr:rowOff>185530</xdr:rowOff>
    </xdr:from>
    <xdr:to>
      <xdr:col>4</xdr:col>
      <xdr:colOff>38431</xdr:colOff>
      <xdr:row>3</xdr:row>
      <xdr:rowOff>128214</xdr:rowOff>
    </xdr:to>
    <xdr:sp macro="" textlink="">
      <xdr:nvSpPr>
        <xdr:cNvPr id="13" name="Prostokąt: zaokrąglone rogi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452E99-98F9-40A6-AB6B-5E48CABC2FCC}"/>
            </a:ext>
          </a:extLst>
        </xdr:cNvPr>
        <xdr:cNvSpPr/>
      </xdr:nvSpPr>
      <xdr:spPr>
        <a:xfrm>
          <a:off x="258417" y="18553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165651</xdr:colOff>
      <xdr:row>3</xdr:row>
      <xdr:rowOff>251791</xdr:rowOff>
    </xdr:from>
    <xdr:to>
      <xdr:col>9</xdr:col>
      <xdr:colOff>66260</xdr:colOff>
      <xdr:row>5</xdr:row>
      <xdr:rowOff>251793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B183D6D6-5DE1-4693-9D5E-1E2C434178B8}"/>
            </a:ext>
          </a:extLst>
        </xdr:cNvPr>
        <xdr:cNvSpPr/>
      </xdr:nvSpPr>
      <xdr:spPr>
        <a:xfrm>
          <a:off x="510208" y="987287"/>
          <a:ext cx="2657061" cy="51683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22860</xdr:rowOff>
    </xdr:from>
    <xdr:to>
      <xdr:col>3</xdr:col>
      <xdr:colOff>499938</xdr:colOff>
      <xdr:row>3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2E5F9E1-D3EE-47D4-994A-84A1BA5F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22021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178904</xdr:colOff>
      <xdr:row>0</xdr:row>
      <xdr:rowOff>59635</xdr:rowOff>
    </xdr:from>
    <xdr:to>
      <xdr:col>16</xdr:col>
      <xdr:colOff>522136</xdr:colOff>
      <xdr:row>3</xdr:row>
      <xdr:rowOff>154719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A68DAA-F7B1-464C-A2EB-8FE57177BA63}"/>
            </a:ext>
          </a:extLst>
        </xdr:cNvPr>
        <xdr:cNvSpPr/>
      </xdr:nvSpPr>
      <xdr:spPr>
        <a:xfrm>
          <a:off x="9071113" y="59635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 editAs="oneCell">
    <xdr:from>
      <xdr:col>15</xdr:col>
      <xdr:colOff>251791</xdr:colOff>
      <xdr:row>11</xdr:row>
      <xdr:rowOff>47973</xdr:rowOff>
    </xdr:from>
    <xdr:to>
      <xdr:col>22</xdr:col>
      <xdr:colOff>490330</xdr:colOff>
      <xdr:row>37</xdr:row>
      <xdr:rowOff>165107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F55C8B7-AD75-E343-2DAD-9AF8C8EC2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5002"/>
        <a:stretch/>
      </xdr:blipFill>
      <xdr:spPr>
        <a:xfrm>
          <a:off x="9349408" y="2592390"/>
          <a:ext cx="4777409" cy="49409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A2CD9-F363-462D-83A0-B8C04C770E55}" name="Tab.GATUNKI" displayName="Tab.GATUNKI" ref="A1:D62" totalsRowCount="1">
  <autoFilter ref="A1:D61" xr:uid="{4A1A2CD9-F363-462D-83A0-B8C04C770E55}"/>
  <sortState xmlns:xlrd2="http://schemas.microsoft.com/office/spreadsheetml/2017/richdata2" ref="A2:D61">
    <sortCondition ref="A1:A61"/>
  </sortState>
  <tableColumns count="4">
    <tableColumn id="1" xr3:uid="{1FFE2377-BC8D-4DAD-A480-D827645395D4}" name="Gatunki" totalsRowLabel="Suma"/>
    <tableColumn id="2" xr3:uid="{067B684D-AA5D-40A8-918A-B974B29A25FE}" name="Wystąpienia gatunku" totalsRowFunction="sum" dataDxfId="36">
      <calculatedColumnFormula>COUNTIF('2 - Lista upraw'!$J$11:$J$110,Tab.GATUNKI[[#This Row],[Gatunki]])</calculatedColumnFormula>
    </tableColumn>
    <tableColumn id="3" xr3:uid="{66924FE0-2B41-461A-8540-6D9BFDEC2717}" name="Czy gatunek" totalsRowFunction="sum" dataDxfId="35">
      <calculatedColumnFormula>IF(Tab.GATUNKI[[#This Row],[Wystąpienia gatunku]]&gt;0,1,0)</calculatedColumnFormula>
    </tableColumn>
    <tableColumn id="4" xr3:uid="{A34BF495-0D06-4789-B0A1-17842899B6E6}" name="Zer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79DB58-84D8-4913-949B-82A5E0ADE842}" name="Tab.WOJEWÓDZTWA" displayName="Tab.WOJEWÓDZTWA" ref="F1:F17" totalsRowShown="0">
  <autoFilter ref="F1:F17" xr:uid="{7679DB58-84D8-4913-949B-82A5E0ADE842}"/>
  <tableColumns count="1">
    <tableColumn id="1" xr3:uid="{29AAC511-0ED4-48D3-904A-D7B6840B335E}" name="Województw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60EEE8-0958-4591-839B-959F83572ABA}" name="Tab.REJONY" displayName="Tab.REJONY" ref="H1:H13" totalsRowShown="0">
  <autoFilter ref="H1:H13" xr:uid="{1960EEE8-0958-4591-839B-959F83572ABA}"/>
  <tableColumns count="1">
    <tableColumn id="1" xr3:uid="{3CD71A30-2985-40F5-9581-8BC1E17E3AA3}" name="REJ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472854-587A-4D91-908C-675D432CF2D8}" name="Tab.STACJE" displayName="Tab.STACJE" ref="J1:K94" totalsRowShown="0">
  <autoFilter ref="J1:K94" xr:uid="{E6472854-587A-4D91-908C-675D432CF2D8}"/>
  <tableColumns count="2">
    <tableColumn id="1" xr3:uid="{92E14BD3-E09A-464C-9C5C-ACB8020384B7}" name="REJON" dataDxfId="34"/>
    <tableColumn id="2" xr3:uid="{5A95F260-E077-4B37-BE64-AFBEC3EB1C4F}" name="MIEJSCOWOŚ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freshmazovi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9DB3-C2F5-40EC-874C-3475DA8DFAF8}">
  <sheetPr codeName="Arkusz1"/>
  <dimension ref="A1:Q77"/>
  <sheetViews>
    <sheetView tabSelected="1" zoomScale="115" zoomScaleNormal="115" workbookViewId="0"/>
  </sheetViews>
  <sheetFormatPr defaultRowHeight="14.4" x14ac:dyDescent="0.3"/>
  <cols>
    <col min="1" max="3" width="8.88671875" style="68"/>
    <col min="4" max="4" width="12.109375" style="68" customWidth="1"/>
    <col min="5" max="5" width="19" style="68" customWidth="1"/>
    <col min="6" max="11" width="8.88671875" style="68"/>
    <col min="12" max="12" width="8.88671875" style="68" customWidth="1"/>
    <col min="13" max="13" width="8.88671875" style="68"/>
    <col min="14" max="14" width="9.33203125" style="68" bestFit="1" customWidth="1"/>
    <col min="15" max="15" width="8.88671875" style="68" customWidth="1"/>
    <col min="16" max="16" width="12.6640625" style="68" customWidth="1"/>
    <col min="17" max="16384" width="8.88671875" style="68"/>
  </cols>
  <sheetData>
    <row r="1" spans="2:17" ht="19.8" customHeight="1" x14ac:dyDescent="0.35">
      <c r="B1" s="117" t="s">
        <v>413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68" t="s">
        <v>438</v>
      </c>
      <c r="N1" s="69"/>
      <c r="O1" s="69"/>
    </row>
    <row r="2" spans="2:17" ht="47.4" customHeight="1" x14ac:dyDescent="0.3">
      <c r="B2" s="154" t="s">
        <v>326</v>
      </c>
      <c r="C2" s="155"/>
      <c r="D2" s="155"/>
      <c r="E2" s="155"/>
      <c r="F2" s="155"/>
      <c r="G2" s="156"/>
      <c r="J2" s="70"/>
      <c r="K2" s="70"/>
      <c r="L2" s="70"/>
      <c r="M2" s="153" t="s">
        <v>366</v>
      </c>
      <c r="N2" s="153"/>
      <c r="O2" s="153"/>
      <c r="P2" s="153"/>
    </row>
    <row r="3" spans="2:17" ht="20.399999999999999" customHeight="1" x14ac:dyDescent="0.3">
      <c r="J3" s="70"/>
      <c r="K3" s="70"/>
      <c r="L3" s="70"/>
      <c r="M3" s="70"/>
      <c r="N3" s="70"/>
      <c r="O3" s="70"/>
      <c r="P3" s="70"/>
      <c r="Q3" s="70"/>
    </row>
    <row r="4" spans="2:17" ht="16.2" customHeight="1" x14ac:dyDescent="0.3">
      <c r="K4" s="133" t="str">
        <f>'1 - Dane do umowy'!D6&amp;" "&amp;'1 - Dane do umowy'!D8</f>
        <v xml:space="preserve"> </v>
      </c>
      <c r="L4" s="133"/>
      <c r="M4" s="133"/>
      <c r="N4" s="133"/>
      <c r="O4" s="88" t="str">
        <f>IF('1 - Dane do umowy'!D22&lt;&gt;"","NIG: ","")</f>
        <v/>
      </c>
      <c r="P4" s="89" t="str">
        <f>IF('1 - Dane do umowy'!D22&lt;&gt;"",'1 - Dane do umowy'!D22,"")</f>
        <v/>
      </c>
    </row>
    <row r="5" spans="2:17" ht="37.799999999999997" customHeight="1" thickBot="1" x14ac:dyDescent="0.35">
      <c r="L5" s="134" t="str">
        <f>IF('1 - Dane do umowy'!D35="TAK","REJON: "&amp;'1 - Dane do umowy'!D36&amp;",  ","")</f>
        <v/>
      </c>
      <c r="M5" s="134"/>
      <c r="N5" s="134"/>
      <c r="O5" s="134"/>
      <c r="P5" s="79" t="str">
        <f>IF('1 - Dane do umowy'!D35="TAK","STACJA: "&amp;'1 - Dane do umowy'!D37,"")</f>
        <v/>
      </c>
    </row>
    <row r="6" spans="2:17" ht="24" customHeight="1" x14ac:dyDescent="0.3">
      <c r="B6" s="84">
        <v>1</v>
      </c>
      <c r="C6" s="118" t="s">
        <v>334</v>
      </c>
      <c r="D6" s="118"/>
      <c r="E6" s="118"/>
      <c r="L6" s="136" t="s">
        <v>327</v>
      </c>
      <c r="M6" s="137"/>
      <c r="N6" s="137"/>
      <c r="O6" s="138"/>
    </row>
    <row r="7" spans="2:17" ht="21" customHeight="1" x14ac:dyDescent="0.3">
      <c r="L7" s="139"/>
      <c r="M7" s="140"/>
      <c r="N7" s="140"/>
      <c r="O7" s="141"/>
    </row>
    <row r="8" spans="2:17" ht="24" customHeight="1" x14ac:dyDescent="0.3">
      <c r="B8" s="84">
        <v>2</v>
      </c>
      <c r="C8" s="118" t="s">
        <v>332</v>
      </c>
      <c r="D8" s="118"/>
      <c r="E8" s="118"/>
      <c r="K8" s="73"/>
      <c r="L8" s="157" t="str">
        <f>IF('1 - Dane do umowy'!K2=1,IF(SUM('1 - Dane do umowy'!K4:K37)=2,"","←  BŁĄD DANYCH DO UMOWY"),"←  DANE DO UMOWY OK")</f>
        <v/>
      </c>
      <c r="M8" s="158"/>
      <c r="N8" s="158"/>
      <c r="O8" s="159"/>
      <c r="P8" s="74"/>
    </row>
    <row r="9" spans="2:17" ht="21" customHeight="1" x14ac:dyDescent="0.3">
      <c r="B9" s="75"/>
      <c r="L9" s="76"/>
      <c r="M9" s="77"/>
      <c r="N9" s="77"/>
      <c r="O9" s="78"/>
    </row>
    <row r="10" spans="2:17" ht="24" customHeight="1" thickBot="1" x14ac:dyDescent="0.35">
      <c r="B10" s="84">
        <v>3</v>
      </c>
      <c r="C10" s="118" t="s">
        <v>333</v>
      </c>
      <c r="D10" s="118"/>
      <c r="E10" s="118"/>
      <c r="K10" s="73"/>
      <c r="L10" s="160" t="str">
        <f>IF(AND(KONTROLKI!E1=1,KONTROLKI!E2=0,KONTROLKI!P1&gt;0),"←  UPRAWY OK",IF(KONTROLKI!P1&gt;0,"←  BŁĄD UPRAW",""))</f>
        <v/>
      </c>
      <c r="M10" s="161"/>
      <c r="N10" s="161"/>
      <c r="O10" s="162"/>
    </row>
    <row r="11" spans="2:17" ht="20.399999999999999" customHeight="1" x14ac:dyDescent="0.3">
      <c r="B11" s="75"/>
      <c r="L11" s="144" t="str">
        <f>"LICZBA UPRAW:  "&amp;KONTROLKI!P1</f>
        <v>LICZBA UPRAW:  0</v>
      </c>
      <c r="M11" s="144"/>
      <c r="N11" s="144"/>
      <c r="O11" s="144"/>
      <c r="P11" s="90">
        <f>SUM('2 - Lista upraw'!L11:L110)</f>
        <v>0</v>
      </c>
    </row>
    <row r="12" spans="2:17" ht="37.200000000000003" customHeight="1" x14ac:dyDescent="0.3">
      <c r="B12" s="84">
        <v>4</v>
      </c>
      <c r="C12" s="121" t="s">
        <v>335</v>
      </c>
      <c r="D12" s="121"/>
      <c r="E12" s="121"/>
      <c r="F12" s="79"/>
      <c r="L12" s="145" t="str">
        <f>"SUMA POWIERZCHNI UPRAW:  "&amp;SUM('2 - Lista upraw'!L11:L110)&amp;" ha"</f>
        <v>SUMA POWIERZCHNI UPRAW:  0 ha</v>
      </c>
      <c r="M12" s="145"/>
      <c r="N12" s="145"/>
      <c r="O12" s="145"/>
      <c r="P12" s="145"/>
    </row>
    <row r="13" spans="2:17" ht="21" customHeight="1" x14ac:dyDescent="0.3">
      <c r="B13" s="75"/>
      <c r="L13" s="122" t="str">
        <f>"LICZBA GATUNKÓW:  "&amp;SŁOWNIKI!M8</f>
        <v>LICZBA GATUNKÓW:  0</v>
      </c>
      <c r="M13" s="122"/>
      <c r="N13" s="122"/>
      <c r="O13" s="122"/>
    </row>
    <row r="14" spans="2:17" ht="37.200000000000003" customHeight="1" thickBot="1" x14ac:dyDescent="0.35">
      <c r="B14" s="84">
        <v>5</v>
      </c>
      <c r="C14" s="121" t="s">
        <v>336</v>
      </c>
      <c r="D14" s="121"/>
      <c r="E14" s="121"/>
      <c r="F14" s="79"/>
      <c r="L14" s="119"/>
      <c r="M14" s="119"/>
      <c r="N14" s="85" t="str">
        <f ca="1">IF(AND(L14&lt;&gt;"",TODAY()-L14&gt;1826),"Prawdopodobnie masz nieaktualne szkolenie.","")</f>
        <v/>
      </c>
    </row>
    <row r="15" spans="2:17" ht="21" customHeight="1" x14ac:dyDescent="0.3">
      <c r="B15" s="75"/>
      <c r="F15" s="79"/>
      <c r="L15" s="129" t="s">
        <v>404</v>
      </c>
      <c r="M15" s="130"/>
      <c r="N15" s="130"/>
      <c r="O15" s="131"/>
    </row>
    <row r="16" spans="2:17" ht="37.200000000000003" customHeight="1" x14ac:dyDescent="0.3">
      <c r="B16" s="84">
        <v>6</v>
      </c>
      <c r="C16" s="121" t="s">
        <v>337</v>
      </c>
      <c r="D16" s="121"/>
      <c r="E16" s="121"/>
      <c r="F16" s="79"/>
      <c r="L16" s="151" t="str">
        <f>IF(Tab.GATUNKI[[#Totals],[Czy gatunek]]&lt;&gt;0,SUM(SŁOWNIKI!$M$10:$M$12),"")</f>
        <v/>
      </c>
      <c r="M16" s="152"/>
      <c r="N16" s="146" t="s">
        <v>405</v>
      </c>
      <c r="O16" s="147"/>
      <c r="P16" s="100"/>
    </row>
    <row r="17" spans="2:15" ht="21" customHeight="1" x14ac:dyDescent="0.3">
      <c r="B17" s="75"/>
      <c r="L17" s="148" t="s">
        <v>406</v>
      </c>
      <c r="M17" s="149"/>
      <c r="N17" s="149"/>
      <c r="O17" s="150"/>
    </row>
    <row r="18" spans="2:15" ht="24" customHeight="1" x14ac:dyDescent="0.3">
      <c r="B18" s="84">
        <v>7</v>
      </c>
      <c r="C18" s="118" t="s">
        <v>156</v>
      </c>
      <c r="D18" s="118"/>
      <c r="E18" s="118"/>
      <c r="F18" s="118"/>
      <c r="G18" s="118"/>
      <c r="H18" s="118"/>
      <c r="L18" s="123" t="s">
        <v>407</v>
      </c>
      <c r="M18" s="124"/>
      <c r="N18" s="124"/>
      <c r="O18" s="125"/>
    </row>
    <row r="19" spans="2:15" ht="21" customHeight="1" x14ac:dyDescent="0.3">
      <c r="B19" s="75"/>
      <c r="L19" s="123"/>
      <c r="M19" s="124"/>
      <c r="N19" s="124"/>
      <c r="O19" s="125"/>
    </row>
    <row r="20" spans="2:15" ht="21.6" thickBot="1" x14ac:dyDescent="0.35">
      <c r="B20" s="84">
        <v>8</v>
      </c>
      <c r="C20" s="118" t="s">
        <v>340</v>
      </c>
      <c r="D20" s="118"/>
      <c r="E20" s="118"/>
      <c r="F20" s="118"/>
      <c r="G20" s="118"/>
      <c r="H20" s="65"/>
      <c r="L20" s="126"/>
      <c r="M20" s="127"/>
      <c r="N20" s="127"/>
      <c r="O20" s="128"/>
    </row>
    <row r="21" spans="2:15" ht="7.2" customHeight="1" x14ac:dyDescent="0.3">
      <c r="B21" s="71"/>
      <c r="C21" s="72"/>
      <c r="D21" s="72"/>
      <c r="E21" s="72"/>
      <c r="F21" s="72"/>
      <c r="G21" s="72"/>
    </row>
    <row r="22" spans="2:15" ht="18" x14ac:dyDescent="0.35">
      <c r="B22" s="75"/>
      <c r="C22" s="142" t="str">
        <f>IF(H20="TAK","Podaj numer certyfikatu szkolenia:","")</f>
        <v/>
      </c>
      <c r="D22" s="142"/>
      <c r="E22" s="142"/>
      <c r="F22" s="143"/>
      <c r="G22" s="143"/>
      <c r="H22" s="143"/>
      <c r="I22" s="142" t="str">
        <f>IF(H20="TAK","Podaj datę szkolenia:","")</f>
        <v/>
      </c>
      <c r="J22" s="142"/>
      <c r="K22" s="142"/>
      <c r="L22" s="119"/>
      <c r="M22" s="119"/>
      <c r="N22" s="85" t="str">
        <f ca="1">IF(AND(L22&lt;&gt;"",TODAY()-L22&gt;1826),"Prawdopodobnie masz nieaktualne szkolenie.","")</f>
        <v/>
      </c>
    </row>
    <row r="23" spans="2:15" ht="7.2" customHeight="1" x14ac:dyDescent="0.3">
      <c r="B23" s="75"/>
    </row>
    <row r="24" spans="2:15" ht="18" x14ac:dyDescent="0.35">
      <c r="B24" s="75"/>
      <c r="C24" s="80" t="str">
        <f>IF(H20="NIE","  Czy chcesz zapisać się na szkolenie IPR?",IF(H20="TAK","  Przygotuj skan lub kopię certyfikatu szkolenia i dostarcz do firmy zgodnie z krokiem 10 lub 11.",""))</f>
        <v/>
      </c>
      <c r="D24" s="80"/>
      <c r="E24" s="80"/>
      <c r="F24" s="80"/>
      <c r="H24" s="66"/>
    </row>
    <row r="25" spans="2:15" ht="18" x14ac:dyDescent="0.3">
      <c r="B25" s="75"/>
    </row>
    <row r="26" spans="2:15" ht="24" customHeight="1" x14ac:dyDescent="0.3">
      <c r="B26" s="84">
        <v>9</v>
      </c>
      <c r="C26" s="135" t="s">
        <v>158</v>
      </c>
      <c r="D26" s="135"/>
      <c r="E26" s="164" t="s">
        <v>325</v>
      </c>
      <c r="F26" s="164"/>
      <c r="G26" s="164"/>
      <c r="H26" s="164"/>
      <c r="I26" s="164"/>
      <c r="J26" s="164"/>
      <c r="K26" s="164"/>
      <c r="L26" s="164"/>
    </row>
    <row r="27" spans="2:15" ht="21" customHeight="1" x14ac:dyDescent="0.3">
      <c r="B27" s="75"/>
    </row>
    <row r="28" spans="2:15" ht="24" customHeight="1" x14ac:dyDescent="0.35">
      <c r="B28" s="84">
        <v>10</v>
      </c>
      <c r="C28" s="118" t="s">
        <v>157</v>
      </c>
      <c r="D28" s="118"/>
      <c r="E28" s="118"/>
      <c r="F28" s="118"/>
      <c r="G28" s="118"/>
      <c r="I28" s="81" t="s">
        <v>59</v>
      </c>
      <c r="J28" s="81"/>
      <c r="K28" s="81"/>
      <c r="L28" s="81"/>
    </row>
    <row r="29" spans="2:15" ht="21.6" customHeight="1" x14ac:dyDescent="0.35">
      <c r="B29" s="75"/>
      <c r="C29" s="163" t="s">
        <v>323</v>
      </c>
      <c r="D29" s="163"/>
      <c r="E29" s="163"/>
      <c r="I29" s="81" t="s">
        <v>60</v>
      </c>
      <c r="J29" s="81"/>
      <c r="K29" s="81"/>
      <c r="L29" s="81"/>
    </row>
    <row r="30" spans="2:15" ht="22.2" customHeight="1" x14ac:dyDescent="0.35">
      <c r="B30" s="75"/>
      <c r="C30" s="83" t="str">
        <f>"2x lista upraw, 2x umowa, 1x pełnomocnictwo"&amp;IF(H20="TAK",", 1x szkolenie","")</f>
        <v>2x lista upraw, 2x umowa, 1x pełnomocnictwo</v>
      </c>
      <c r="I30" s="81" t="s">
        <v>61</v>
      </c>
      <c r="J30" s="81"/>
      <c r="K30" s="81"/>
      <c r="L30" s="81"/>
    </row>
    <row r="31" spans="2:15" ht="18" x14ac:dyDescent="0.3">
      <c r="B31" s="75"/>
    </row>
    <row r="32" spans="2:15" ht="24" customHeight="1" x14ac:dyDescent="0.3">
      <c r="B32" s="84">
        <v>11</v>
      </c>
      <c r="C32" s="82" t="str">
        <f>"WYŚLIJ TEN PLIK"&amp;IF(H20="TAK"," I SKAN SZKOLENIA","")&amp;" na adres e-mail:"</f>
        <v>WYŚLIJ TEN PLIK na adres e-mail:</v>
      </c>
      <c r="D32" s="82"/>
      <c r="E32" s="82"/>
      <c r="G32" s="44"/>
      <c r="I32" s="67" t="s">
        <v>367</v>
      </c>
      <c r="J32" s="67"/>
      <c r="K32" s="67"/>
      <c r="L32" s="67"/>
    </row>
    <row r="33" spans="2:12" ht="18" x14ac:dyDescent="0.35">
      <c r="B33" s="75"/>
      <c r="C33" s="120" t="s">
        <v>324</v>
      </c>
      <c r="D33" s="120"/>
      <c r="E33" s="120"/>
      <c r="F33" s="120"/>
      <c r="G33" s="120"/>
    </row>
    <row r="34" spans="2:12" ht="18" x14ac:dyDescent="0.3">
      <c r="B34" s="75"/>
    </row>
    <row r="35" spans="2:12" ht="24" customHeight="1" x14ac:dyDescent="0.3">
      <c r="B35" s="84">
        <v>12</v>
      </c>
      <c r="C35" s="118" t="s">
        <v>341</v>
      </c>
      <c r="D35" s="118"/>
      <c r="E35" s="118"/>
      <c r="F35" s="118"/>
      <c r="G35" s="118"/>
      <c r="H35" s="118"/>
      <c r="I35" s="118"/>
      <c r="J35" s="118"/>
      <c r="K35" s="118"/>
      <c r="L35" s="118"/>
    </row>
    <row r="65" spans="1:10" ht="18" x14ac:dyDescent="0.35">
      <c r="B65" s="80" t="s">
        <v>349</v>
      </c>
    </row>
    <row r="67" spans="1:10" ht="30" customHeight="1" x14ac:dyDescent="0.3">
      <c r="A67" s="86" t="s">
        <v>29</v>
      </c>
      <c r="B67" s="132" t="s">
        <v>357</v>
      </c>
      <c r="C67" s="132"/>
      <c r="D67" s="132"/>
      <c r="E67" s="132"/>
      <c r="F67" s="132"/>
      <c r="G67" s="132"/>
      <c r="H67" s="132"/>
    </row>
    <row r="68" spans="1:10" ht="4.8" customHeight="1" x14ac:dyDescent="0.3">
      <c r="A68" s="86"/>
    </row>
    <row r="69" spans="1:10" x14ac:dyDescent="0.3">
      <c r="A69" s="86"/>
      <c r="B69" s="87" t="s">
        <v>355</v>
      </c>
      <c r="C69" s="68" t="s">
        <v>354</v>
      </c>
    </row>
    <row r="70" spans="1:10" x14ac:dyDescent="0.3">
      <c r="A70" s="86"/>
      <c r="B70" s="87" t="s">
        <v>355</v>
      </c>
      <c r="C70" s="68" t="s">
        <v>350</v>
      </c>
    </row>
    <row r="71" spans="1:10" x14ac:dyDescent="0.3">
      <c r="A71" s="86"/>
      <c r="B71" s="87" t="s">
        <v>355</v>
      </c>
      <c r="C71" s="68" t="s">
        <v>351</v>
      </c>
    </row>
    <row r="72" spans="1:10" x14ac:dyDescent="0.3">
      <c r="A72" s="86"/>
      <c r="B72" s="87" t="s">
        <v>355</v>
      </c>
      <c r="C72" s="68" t="s">
        <v>352</v>
      </c>
    </row>
    <row r="73" spans="1:10" x14ac:dyDescent="0.3">
      <c r="A73" s="86"/>
      <c r="B73" s="87" t="s">
        <v>355</v>
      </c>
      <c r="C73" s="68" t="s">
        <v>353</v>
      </c>
    </row>
    <row r="74" spans="1:10" ht="7.2" customHeight="1" x14ac:dyDescent="0.3">
      <c r="A74" s="86"/>
    </row>
    <row r="75" spans="1:10" ht="30.6" customHeight="1" x14ac:dyDescent="0.3">
      <c r="A75" s="86" t="s">
        <v>30</v>
      </c>
      <c r="B75" s="132" t="s">
        <v>356</v>
      </c>
      <c r="C75" s="132"/>
      <c r="D75" s="132"/>
      <c r="E75" s="132"/>
      <c r="F75" s="132"/>
      <c r="G75" s="132"/>
      <c r="H75" s="132"/>
      <c r="I75" s="132"/>
      <c r="J75" s="132"/>
    </row>
    <row r="76" spans="1:10" ht="7.2" customHeight="1" x14ac:dyDescent="0.3">
      <c r="A76" s="86"/>
    </row>
    <row r="77" spans="1:10" ht="44.4" customHeight="1" x14ac:dyDescent="0.3">
      <c r="A77" s="86" t="s">
        <v>31</v>
      </c>
      <c r="B77" s="132" t="s">
        <v>358</v>
      </c>
      <c r="C77" s="132"/>
      <c r="D77" s="132"/>
      <c r="E77" s="132"/>
      <c r="F77" s="132"/>
      <c r="G77" s="132"/>
      <c r="H77" s="132"/>
      <c r="I77" s="132"/>
    </row>
  </sheetData>
  <sheetProtection algorithmName="SHA-512" hashValue="O5Za0c+GBOf6dJqqMzHy/02yhgdZfJU/Iy/2mqtefjzq7JYlJ+JQM6c4Z2oTMyrxTr0wOn3aN4ZH/wn5AheI3g==" saltValue="plb8e/+E+nPmM+l0gZvRZA==" spinCount="100000" sheet="1" objects="1" scenarios="1"/>
  <mergeCells count="38">
    <mergeCell ref="B75:J75"/>
    <mergeCell ref="L16:M16"/>
    <mergeCell ref="M2:P2"/>
    <mergeCell ref="B67:H67"/>
    <mergeCell ref="B2:G2"/>
    <mergeCell ref="C35:L35"/>
    <mergeCell ref="L8:O8"/>
    <mergeCell ref="L10:O10"/>
    <mergeCell ref="C29:E29"/>
    <mergeCell ref="E26:L26"/>
    <mergeCell ref="C28:G28"/>
    <mergeCell ref="C8:E8"/>
    <mergeCell ref="B77:I77"/>
    <mergeCell ref="K4:N4"/>
    <mergeCell ref="L5:O5"/>
    <mergeCell ref="C26:D26"/>
    <mergeCell ref="C14:E14"/>
    <mergeCell ref="C16:E16"/>
    <mergeCell ref="L6:O7"/>
    <mergeCell ref="C6:E6"/>
    <mergeCell ref="C20:G20"/>
    <mergeCell ref="C22:E22"/>
    <mergeCell ref="F22:H22"/>
    <mergeCell ref="I22:K22"/>
    <mergeCell ref="L11:O11"/>
    <mergeCell ref="L12:P12"/>
    <mergeCell ref="N16:O16"/>
    <mergeCell ref="L17:O17"/>
    <mergeCell ref="B1:L1"/>
    <mergeCell ref="C10:E10"/>
    <mergeCell ref="L22:M22"/>
    <mergeCell ref="C33:G33"/>
    <mergeCell ref="C18:H18"/>
    <mergeCell ref="C12:E12"/>
    <mergeCell ref="L13:O13"/>
    <mergeCell ref="L18:O20"/>
    <mergeCell ref="L15:O15"/>
    <mergeCell ref="L14:M14"/>
  </mergeCells>
  <phoneticPr fontId="16" type="noConversion"/>
  <conditionalFormatting sqref="F22">
    <cfRule type="expression" dxfId="32" priority="5">
      <formula>IF(H20="TAK",1,0)</formula>
    </cfRule>
  </conditionalFormatting>
  <conditionalFormatting sqref="H24">
    <cfRule type="expression" dxfId="31" priority="3">
      <formula>IF(H20="NIE",1,0)</formula>
    </cfRule>
  </conditionalFormatting>
  <conditionalFormatting sqref="L14:M14">
    <cfRule type="expression" dxfId="28" priority="2">
      <formula>IF(H12="TAK",1,0)</formula>
    </cfRule>
  </conditionalFormatting>
  <conditionalFormatting sqref="L22:M22">
    <cfRule type="expression" dxfId="27" priority="4">
      <formula>IF(H20="TAK",1,0)</formula>
    </cfRule>
  </conditionalFormatting>
  <dataValidations count="1">
    <dataValidation type="list" allowBlank="1" showInputMessage="1" showErrorMessage="1" errorTitle="BŁĄD WYBORU OPCJI" error="Wybierz opcję TAK lub NIE" promptTitle="WYBIERZ OPCJĘ Z LISTY ROZWIJANEJ" prompt="Wybierz opcję TAK lub NIE" sqref="H20 H24" xr:uid="{DF5F60F7-B858-4085-8061-42F5CFAA982D}">
      <formula1>"TAK,NIE"</formula1>
    </dataValidation>
  </dataValidations>
  <hyperlinks>
    <hyperlink ref="I32" r:id="rId1" xr:uid="{4FC3C4DA-9156-42B0-B4EE-B29835BBB931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D84BB63-598A-4FE8-A97D-1F98067F3261}">
            <xm:f>IF(OR(KONTROLKI!E1=1,KONTROLKI!E1=0),1,0)</xm:f>
            <x14:dxf>
              <font>
                <color theme="9" tint="0.59996337778862885"/>
              </font>
            </x14:dxf>
          </x14:cfRule>
          <xm:sqref>B1</xm:sqref>
        </x14:conditionalFormatting>
        <x14:conditionalFormatting xmlns:xm="http://schemas.microsoft.com/office/excel/2006/main">
          <x14:cfRule type="expression" priority="8" id="{49AF23F5-B015-4A0B-BD22-9D0D6E1E2AA7}">
            <xm:f>IF(AND(KONTROLKI!E1=1,KONTROLKI!E2=0,KONTROLKI!R1&gt;0),1,0)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BB9DB578-9145-405D-8FE0-073A1A309242}">
            <xm:f>IF(AND(KONTROLKI!E1=1,KONTROLKI!E2=0,KONTROLKI!R1&gt;0),0,IF(KONTROLKI!P1&gt;0,1,0))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6" id="{07960BBC-ADF7-4EDB-8102-CE72BABF22AF}">
            <xm:f>IF(SUM('1 - Dane do umowy'!K4:K37)=2,0,IF('1 - Dane do umowy'!K2=1,1,0))</xm:f>
            <x14:dxf>
              <fill>
                <patternFill>
                  <bgColor rgb="FFFF0000"/>
                </patternFill>
              </fill>
              <border>
                <vertical/>
                <horizontal/>
              </border>
            </x14:dxf>
          </x14:cfRule>
          <x14:cfRule type="expression" priority="7" id="{AD65ED1B-838A-45F2-AD3D-0B739DA1E8A0}">
            <xm:f>IF('1 - Dane do umowy'!K2=0,1,0)</xm:f>
            <x14:dxf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m:sqref>L8:O8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lessThan" showInputMessage="1" showErrorMessage="1" errorTitle="BŁĘDNA DATA SZKOLENIA" error="Data musi być wcześniejsza niż 31.08.2024_x000a_Data musi być wprowadzona w formie cyfr oddzielonych kropkami w kolejności: dzień, miesiąc, rok. _x000a_Przykład: 15.01.2024" promptTitle="FORMAT DATY: dd.MM.rrrr" prompt="Wpisz datę w formie cyfr oddzielonych kropkami w kolejności: dzień, miesiąc, rok. " xr:uid="{B2A554CE-A26A-4972-82D8-410D06C7BA04}">
          <x14:formula1>
            <xm:f>SŁOWNIKI!F17</xm:f>
          </x14:formula1>
          <xm:sqref>L14:M14</xm:sqref>
        </x14:dataValidation>
        <x14:dataValidation type="date" operator="lessThan" showInputMessage="1" showErrorMessage="1" errorTitle="BŁĘDNA DATA SZKOLENIA" error="Data musi być wcześniejsza niż 31.08.2025_x000a_Data musi być wprowadzona w formacie cyfr oddzielonych kropkami dzień.miesiąc.rok  (lub średnikami rok-miesiąc-dzień)._x000a_Przykład: 20.06.2024 lub 2024-06-20" promptTitle="FORMAT DATY: dd.MM.rrrr" prompt="Wpisz datę w formie cyfr oddzielonych kropkami w kolejności: dzień, miesiąc, rok. _x000a_Jeżeli wyskakuje błąd spróbuj formatu oddzielonego średnikami w kolejności: rok-miesiąc-dzień._x000a_Przykłady: 01.06.2024 lub 2024-06-01" xr:uid="{D42FDC5D-CFF0-445D-8B06-C999208B8FD5}">
          <x14:formula1>
            <xm:f>SŁOWNIKI!F25</xm:f>
          </x14:formula1>
          <xm:sqref>L22:M22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5867-F250-4EE9-9405-D9AF3901A449}">
  <sheetPr codeName="Arkusz3"/>
  <dimension ref="A1:O48"/>
  <sheetViews>
    <sheetView zoomScale="115" zoomScaleNormal="115" zoomScaleSheetLayoutView="100" workbookViewId="0">
      <selection activeCell="D4" sqref="D4:E4"/>
    </sheetView>
  </sheetViews>
  <sheetFormatPr defaultRowHeight="14.4" x14ac:dyDescent="0.3"/>
  <cols>
    <col min="1" max="1" width="8.88671875" style="12"/>
    <col min="2" max="2" width="19.21875" style="12" customWidth="1"/>
    <col min="3" max="3" width="20" style="12" customWidth="1"/>
    <col min="4" max="4" width="24.5546875" style="12" customWidth="1"/>
    <col min="5" max="5" width="25.109375" style="12" customWidth="1"/>
    <col min="6" max="6" width="17" style="12" customWidth="1"/>
    <col min="7" max="7" width="5.44140625" style="12" customWidth="1"/>
    <col min="8" max="8" width="15" style="12" customWidth="1"/>
    <col min="9" max="10" width="8.88671875" style="12"/>
    <col min="11" max="11" width="7" style="60" customWidth="1"/>
    <col min="12" max="12" width="8.88671875" style="60"/>
    <col min="13" max="16384" width="8.88671875" style="12"/>
  </cols>
  <sheetData>
    <row r="1" spans="2:12" x14ac:dyDescent="0.3">
      <c r="K1" s="60" t="s">
        <v>328</v>
      </c>
    </row>
    <row r="2" spans="2:12" ht="49.8" customHeight="1" x14ac:dyDescent="0.3">
      <c r="C2" s="182" t="s">
        <v>320</v>
      </c>
      <c r="D2" s="183"/>
      <c r="E2" s="154" t="str">
        <f>IF(SUM('1 - Dane do umowy'!K4:K37)=2,"WYPEŁNIJ LUB SPRAWDŹ 
WSZYSTKIE OBOWIĄZKOWE POLA",IF(K2=1,"WYPEŁNIJ LUB SPRAWDŹ
 WSZYSTKIE OBOWIĄZKOWE POLA",""))</f>
        <v>WYPEŁNIJ LUB SPRAWDŹ 
WSZYSTKIE OBOWIĄZKOWE POLA</v>
      </c>
      <c r="F2" s="155"/>
      <c r="G2" s="156"/>
      <c r="H2" s="64"/>
      <c r="K2" s="61">
        <f>IF(SUM(K4:K37)&lt;&gt;24,1,0)</f>
        <v>1</v>
      </c>
    </row>
    <row r="3" spans="2:12" x14ac:dyDescent="0.3">
      <c r="K3" s="60">
        <f>SUM(K4:K37)</f>
        <v>2</v>
      </c>
      <c r="L3" s="60">
        <f>COUNTIF(K4:K37,0)</f>
        <v>22</v>
      </c>
    </row>
    <row r="4" spans="2:12" ht="20.399999999999999" customHeight="1" x14ac:dyDescent="0.3">
      <c r="B4" s="165" t="s">
        <v>143</v>
      </c>
      <c r="C4" s="166"/>
      <c r="D4" s="167"/>
      <c r="E4" s="167"/>
      <c r="F4" s="48" t="str">
        <f>IF(K4," ← OK"," ← UZUPEŁNIJ")</f>
        <v xml:space="preserve"> ← UZUPEŁNIJ</v>
      </c>
      <c r="G4" s="48"/>
      <c r="K4" s="62">
        <f>IF(D4&lt;&gt;"",1,0)</f>
        <v>0</v>
      </c>
    </row>
    <row r="5" spans="2:12" ht="32.4" customHeight="1" x14ac:dyDescent="0.3">
      <c r="B5" s="165" t="s">
        <v>144</v>
      </c>
      <c r="C5" s="166"/>
      <c r="D5" s="53"/>
      <c r="E5" s="114" t="s">
        <v>439</v>
      </c>
      <c r="F5" s="48" t="str">
        <f>IF(K5," ← OK"," ← UZUPEŁNIJ")</f>
        <v xml:space="preserve"> ← UZUPEŁNIJ</v>
      </c>
      <c r="K5" s="62">
        <f>IF(D5&lt;&gt;"",1,0)</f>
        <v>0</v>
      </c>
    </row>
    <row r="6" spans="2:12" ht="20.399999999999999" customHeight="1" x14ac:dyDescent="0.3">
      <c r="B6" s="165" t="s">
        <v>145</v>
      </c>
      <c r="C6" s="166"/>
      <c r="D6" s="167"/>
      <c r="E6" s="167"/>
      <c r="F6" s="48" t="str">
        <f>IF(K6," ← OK"," ← UZUPEŁNIJ")</f>
        <v xml:space="preserve"> ← UZUPEŁNIJ</v>
      </c>
      <c r="K6" s="62">
        <f>IF(D6&lt;&gt;"",1,0)</f>
        <v>0</v>
      </c>
    </row>
    <row r="7" spans="2:12" ht="20.399999999999999" customHeight="1" x14ac:dyDescent="0.3">
      <c r="B7" s="165" t="s">
        <v>55</v>
      </c>
      <c r="C7" s="166"/>
      <c r="D7" s="168"/>
      <c r="E7" s="169"/>
      <c r="K7" s="62"/>
    </row>
    <row r="8" spans="2:12" ht="20.399999999999999" customHeight="1" x14ac:dyDescent="0.3">
      <c r="B8" s="165" t="s">
        <v>146</v>
      </c>
      <c r="C8" s="166"/>
      <c r="D8" s="167"/>
      <c r="E8" s="167"/>
      <c r="F8" s="48" t="str">
        <f>IF(K8," ← OK"," ← UZUPEŁNIJ")</f>
        <v xml:space="preserve"> ← UZUPEŁNIJ</v>
      </c>
      <c r="K8" s="62">
        <f>IF(D8&lt;&gt;"",1,0)</f>
        <v>0</v>
      </c>
    </row>
    <row r="9" spans="2:12" ht="20.399999999999999" customHeight="1" x14ac:dyDescent="0.3">
      <c r="B9" s="165" t="s">
        <v>68</v>
      </c>
      <c r="C9" s="166"/>
      <c r="D9" s="168"/>
      <c r="E9" s="169"/>
      <c r="K9" s="62"/>
    </row>
    <row r="10" spans="2:12" ht="20.399999999999999" customHeight="1" x14ac:dyDescent="0.3">
      <c r="B10" s="165" t="s">
        <v>56</v>
      </c>
      <c r="C10" s="166"/>
      <c r="D10" s="167"/>
      <c r="E10" s="167"/>
      <c r="K10" s="62"/>
    </row>
    <row r="11" spans="2:12" ht="20.399999999999999" customHeight="1" x14ac:dyDescent="0.3">
      <c r="B11" s="165" t="s">
        <v>147</v>
      </c>
      <c r="C11" s="166"/>
      <c r="D11" s="167"/>
      <c r="E11" s="167"/>
      <c r="F11" s="48" t="str">
        <f>IF(K11," ← OK"," ← UZUPEŁNIJ")</f>
        <v xml:space="preserve"> ← UZUPEŁNIJ</v>
      </c>
      <c r="I11" s="51"/>
      <c r="K11" s="62">
        <f>IF(D11&lt;&gt;"",1,0)</f>
        <v>0</v>
      </c>
    </row>
    <row r="12" spans="2:12" ht="20.399999999999999" customHeight="1" x14ac:dyDescent="0.3">
      <c r="B12" s="165" t="s">
        <v>57</v>
      </c>
      <c r="C12" s="166"/>
      <c r="D12" s="167"/>
      <c r="E12" s="167"/>
      <c r="I12" s="51"/>
      <c r="K12" s="62"/>
    </row>
    <row r="13" spans="2:12" ht="20.399999999999999" customHeight="1" x14ac:dyDescent="0.3">
      <c r="B13" s="165" t="s">
        <v>148</v>
      </c>
      <c r="C13" s="166"/>
      <c r="D13" s="167"/>
      <c r="E13" s="167"/>
      <c r="F13" s="48" t="str">
        <f t="shared" ref="F13:F20" si="0">IF(K13," ← OK"," ← UZUPEŁNIJ")</f>
        <v xml:space="preserve"> ← UZUPEŁNIJ</v>
      </c>
      <c r="I13" s="51"/>
      <c r="K13" s="62">
        <f t="shared" ref="K13:K20" si="1">IF(D13&lt;&gt;"",1,0)</f>
        <v>0</v>
      </c>
    </row>
    <row r="14" spans="2:12" ht="20.399999999999999" customHeight="1" x14ac:dyDescent="0.3">
      <c r="B14" s="165" t="s">
        <v>149</v>
      </c>
      <c r="C14" s="166"/>
      <c r="D14" s="171"/>
      <c r="E14" s="171"/>
      <c r="F14" s="48" t="str">
        <f t="shared" si="0"/>
        <v xml:space="preserve"> ← UZUPEŁNIJ</v>
      </c>
      <c r="I14" s="51"/>
      <c r="K14" s="62">
        <f t="shared" si="1"/>
        <v>0</v>
      </c>
    </row>
    <row r="15" spans="2:12" ht="20.399999999999999" customHeight="1" x14ac:dyDescent="0.3">
      <c r="B15" s="165" t="s">
        <v>150</v>
      </c>
      <c r="C15" s="166"/>
      <c r="D15" s="167"/>
      <c r="E15" s="167"/>
      <c r="F15" s="48" t="str">
        <f t="shared" si="0"/>
        <v xml:space="preserve"> ← UZUPEŁNIJ</v>
      </c>
      <c r="K15" s="62">
        <f t="shared" si="1"/>
        <v>0</v>
      </c>
    </row>
    <row r="16" spans="2:12" ht="20.399999999999999" customHeight="1" x14ac:dyDescent="0.3">
      <c r="B16" s="165" t="s">
        <v>151</v>
      </c>
      <c r="C16" s="166"/>
      <c r="D16" s="168"/>
      <c r="E16" s="169"/>
      <c r="F16" s="48" t="str">
        <f t="shared" si="0"/>
        <v xml:space="preserve"> ← UZUPEŁNIJ</v>
      </c>
      <c r="K16" s="62">
        <f t="shared" si="1"/>
        <v>0</v>
      </c>
    </row>
    <row r="17" spans="2:11" ht="20.399999999999999" customHeight="1" x14ac:dyDescent="0.3">
      <c r="B17" s="165" t="s">
        <v>152</v>
      </c>
      <c r="C17" s="166"/>
      <c r="D17" s="167"/>
      <c r="E17" s="167"/>
      <c r="F17" s="48" t="str">
        <f t="shared" si="0"/>
        <v xml:space="preserve"> ← UZUPEŁNIJ</v>
      </c>
      <c r="K17" s="62">
        <f t="shared" si="1"/>
        <v>0</v>
      </c>
    </row>
    <row r="18" spans="2:11" ht="20.399999999999999" customHeight="1" x14ac:dyDescent="0.3">
      <c r="B18" s="165" t="s">
        <v>153</v>
      </c>
      <c r="C18" s="166"/>
      <c r="D18" s="167"/>
      <c r="E18" s="167"/>
      <c r="F18" s="48" t="str">
        <f t="shared" si="0"/>
        <v xml:space="preserve"> ← UZUPEŁNIJ</v>
      </c>
      <c r="K18" s="62">
        <f t="shared" si="1"/>
        <v>0</v>
      </c>
    </row>
    <row r="19" spans="2:11" ht="20.399999999999999" customHeight="1" x14ac:dyDescent="0.3">
      <c r="B19" s="165" t="s">
        <v>193</v>
      </c>
      <c r="C19" s="166"/>
      <c r="D19" s="172"/>
      <c r="E19" s="167"/>
      <c r="F19" s="48" t="str">
        <f t="shared" si="0"/>
        <v xml:space="preserve"> ← UZUPEŁNIJ</v>
      </c>
      <c r="K19" s="62">
        <f t="shared" si="1"/>
        <v>0</v>
      </c>
    </row>
    <row r="20" spans="2:11" ht="20.399999999999999" customHeight="1" x14ac:dyDescent="0.3">
      <c r="B20" s="165" t="s">
        <v>154</v>
      </c>
      <c r="C20" s="166"/>
      <c r="D20" s="167"/>
      <c r="E20" s="167"/>
      <c r="F20" s="48" t="str">
        <f t="shared" si="0"/>
        <v xml:space="preserve"> ← UZUPEŁNIJ</v>
      </c>
      <c r="K20" s="62">
        <f t="shared" si="1"/>
        <v>0</v>
      </c>
    </row>
    <row r="21" spans="2:11" ht="20.399999999999999" customHeight="1" x14ac:dyDescent="0.3">
      <c r="B21" s="165" t="s">
        <v>173</v>
      </c>
      <c r="C21" s="166"/>
      <c r="D21" s="172"/>
      <c r="E21" s="167"/>
      <c r="F21" s="52" t="s">
        <v>322</v>
      </c>
      <c r="K21" s="62"/>
    </row>
    <row r="22" spans="2:11" ht="20.399999999999999" customHeight="1" x14ac:dyDescent="0.3">
      <c r="B22" s="165" t="s">
        <v>196</v>
      </c>
      <c r="C22" s="166"/>
      <c r="D22" s="174"/>
      <c r="E22" s="174"/>
      <c r="F22" s="48" t="str">
        <f>IF(K22," ← OK"," ← UZUPEŁNIJ")</f>
        <v xml:space="preserve"> ← UZUPEŁNIJ</v>
      </c>
      <c r="K22" s="62">
        <f>IF(D22&lt;&gt;"",1,0)</f>
        <v>0</v>
      </c>
    </row>
    <row r="23" spans="2:11" ht="20.399999999999999" customHeight="1" x14ac:dyDescent="0.3">
      <c r="B23" s="165" t="s">
        <v>194</v>
      </c>
      <c r="C23" s="166"/>
      <c r="D23" s="167"/>
      <c r="E23" s="167"/>
      <c r="F23" s="48" t="str">
        <f>IF(K23," ← OK"," ← UZUPEŁNIJ")</f>
        <v xml:space="preserve"> ← UZUPEŁNIJ</v>
      </c>
      <c r="K23" s="62">
        <f>IF(D23&lt;&gt;"",1,0)</f>
        <v>0</v>
      </c>
    </row>
    <row r="24" spans="2:11" ht="20.399999999999999" customHeight="1" x14ac:dyDescent="0.3">
      <c r="B24" s="165" t="s">
        <v>58</v>
      </c>
      <c r="C24" s="166"/>
      <c r="D24" s="174"/>
      <c r="E24" s="174"/>
      <c r="K24" s="62"/>
    </row>
    <row r="25" spans="2:11" ht="20.399999999999999" customHeight="1" x14ac:dyDescent="0.3">
      <c r="B25" s="165" t="s">
        <v>195</v>
      </c>
      <c r="C25" s="166"/>
      <c r="D25" s="174"/>
      <c r="E25" s="174"/>
      <c r="F25" s="48" t="str">
        <f>IF(K25," ← OK"," ← UZUPEŁNIJ")</f>
        <v xml:space="preserve"> ← UZUPEŁNIJ</v>
      </c>
      <c r="K25" s="62">
        <f>IF(D25&lt;&gt;"",1,0)</f>
        <v>0</v>
      </c>
    </row>
    <row r="26" spans="2:11" ht="20.399999999999999" customHeight="1" x14ac:dyDescent="0.3">
      <c r="B26" s="165" t="s">
        <v>155</v>
      </c>
      <c r="C26" s="166"/>
      <c r="D26" s="54"/>
      <c r="E26" s="48" t="s">
        <v>78</v>
      </c>
      <c r="F26" s="48" t="str">
        <f>IF(K26," ← OK"," ← UZUPEŁNIJ")</f>
        <v xml:space="preserve"> ← UZUPEŁNIJ</v>
      </c>
      <c r="K26" s="62">
        <f>IF(D26&lt;&gt;"",1,0)</f>
        <v>0</v>
      </c>
    </row>
    <row r="27" spans="2:11" ht="42" customHeight="1" x14ac:dyDescent="0.3">
      <c r="B27" s="177" t="s">
        <v>338</v>
      </c>
      <c r="C27" s="166"/>
      <c r="D27" s="170"/>
      <c r="E27" s="170"/>
      <c r="K27" s="62"/>
    </row>
    <row r="28" spans="2:11" ht="20.399999999999999" customHeight="1" x14ac:dyDescent="0.3">
      <c r="B28" s="165" t="s">
        <v>186</v>
      </c>
      <c r="C28" s="166"/>
      <c r="D28" s="170"/>
      <c r="E28" s="170"/>
      <c r="G28" s="50"/>
      <c r="K28" s="62"/>
    </row>
    <row r="29" spans="2:11" ht="20.399999999999999" customHeight="1" x14ac:dyDescent="0.3">
      <c r="B29" s="165" t="s">
        <v>412</v>
      </c>
      <c r="C29" s="166"/>
      <c r="D29" s="54"/>
      <c r="E29" s="49" t="s">
        <v>78</v>
      </c>
      <c r="F29" s="48" t="str">
        <f>IF(K29," ← OK"," ← UZUPEŁNIJ")</f>
        <v xml:space="preserve"> ← UZUPEŁNIJ</v>
      </c>
      <c r="K29" s="62">
        <f>IF(D29&lt;&gt;"",1,0)</f>
        <v>0</v>
      </c>
    </row>
    <row r="30" spans="2:11" ht="20.399999999999999" customHeight="1" x14ac:dyDescent="0.3">
      <c r="B30" s="165" t="s">
        <v>317</v>
      </c>
      <c r="C30" s="166"/>
      <c r="D30" s="54"/>
      <c r="E30" s="49" t="s">
        <v>78</v>
      </c>
      <c r="F30" s="48" t="str">
        <f>IF(K30," ← OK"," ← UZUPEŁNIJ")</f>
        <v xml:space="preserve"> ← UZUPEŁNIJ</v>
      </c>
      <c r="K30" s="62">
        <f t="shared" ref="K30:K32" si="2">IF(D30&lt;&gt;"",1,0)</f>
        <v>0</v>
      </c>
    </row>
    <row r="31" spans="2:11" ht="36" customHeight="1" x14ac:dyDescent="0.3">
      <c r="B31" s="177" t="s">
        <v>319</v>
      </c>
      <c r="C31" s="180"/>
      <c r="D31" s="54"/>
      <c r="E31" s="49" t="s">
        <v>78</v>
      </c>
      <c r="F31" s="48" t="str">
        <f>IF(K31," ← OK"," ← UZUPEŁNIJ")</f>
        <v xml:space="preserve"> ← UZUPEŁNIJ</v>
      </c>
      <c r="K31" s="62">
        <f t="shared" si="2"/>
        <v>0</v>
      </c>
    </row>
    <row r="32" spans="2:11" ht="36" customHeight="1" x14ac:dyDescent="0.3">
      <c r="B32" s="177" t="s">
        <v>318</v>
      </c>
      <c r="C32" s="180"/>
      <c r="D32" s="54"/>
      <c r="E32" s="49" t="s">
        <v>78</v>
      </c>
      <c r="F32" s="48" t="str">
        <f>IF(K32," ← OK"," ← UZUPEŁNIJ")</f>
        <v xml:space="preserve"> ← UZUPEŁNIJ</v>
      </c>
      <c r="K32" s="62">
        <f t="shared" si="2"/>
        <v>0</v>
      </c>
    </row>
    <row r="33" spans="1:15" ht="36" customHeight="1" x14ac:dyDescent="0.3">
      <c r="B33" s="177" t="s">
        <v>339</v>
      </c>
      <c r="C33" s="180"/>
      <c r="D33" s="181"/>
      <c r="E33" s="181"/>
      <c r="K33" s="62"/>
    </row>
    <row r="34" spans="1:15" ht="15" thickBot="1" x14ac:dyDescent="0.35">
      <c r="K34" s="62"/>
    </row>
    <row r="35" spans="1:15" ht="21.6" customHeight="1" thickBot="1" x14ac:dyDescent="0.35">
      <c r="B35" s="165" t="s">
        <v>384</v>
      </c>
      <c r="C35" s="184"/>
      <c r="D35" s="55"/>
      <c r="E35" s="48" t="s">
        <v>78</v>
      </c>
      <c r="F35" s="48" t="str">
        <f>IF(K35," &lt;-- OK"," &lt;-- UZUPEŁNIJ")</f>
        <v xml:space="preserve"> &lt;-- UZUPEŁNIJ</v>
      </c>
      <c r="K35" s="62">
        <f>IF(D35&lt;&gt;"",1,0)</f>
        <v>0</v>
      </c>
    </row>
    <row r="36" spans="1:15" ht="21.6" customHeight="1" x14ac:dyDescent="0.3">
      <c r="B36" s="175" t="str">
        <f>IF(D35="TAK","* Wybierz REJON stacji pogodowych:","")</f>
        <v/>
      </c>
      <c r="C36" s="175"/>
      <c r="D36" s="176"/>
      <c r="E36" s="169"/>
      <c r="F36" s="48" t="str">
        <f>IF(D35="TAK",IF(K36," &lt;-- OK"," &lt;-- UZUPEŁNIJ"),"")</f>
        <v/>
      </c>
      <c r="K36" s="62">
        <f>IF(D35="TAK",IF(D36&lt;&gt;"",1,0),1)</f>
        <v>1</v>
      </c>
    </row>
    <row r="37" spans="1:15" ht="21.6" customHeight="1" x14ac:dyDescent="0.3">
      <c r="B37" s="175" t="str">
        <f>IF(D35="TAK","* Wybieram komuniakty ze stacji:","")</f>
        <v/>
      </c>
      <c r="C37" s="175"/>
      <c r="D37" s="168"/>
      <c r="E37" s="169"/>
      <c r="F37" s="48" t="str">
        <f>IF(D35="TAK",IF(K37," &lt;-- OK"," &lt;-- UZUPEŁNIJ"),"")</f>
        <v/>
      </c>
      <c r="H37" s="13"/>
      <c r="K37" s="62">
        <f>IF(D35="TAK",IF(D37&lt;&gt;"",1,0),1)</f>
        <v>1</v>
      </c>
    </row>
    <row r="38" spans="1:15" ht="10.199999999999999" customHeight="1" thickBot="1" x14ac:dyDescent="0.35">
      <c r="H38" s="13"/>
    </row>
    <row r="39" spans="1:15" ht="33.6" customHeight="1" x14ac:dyDescent="0.3">
      <c r="B39" s="95" t="s">
        <v>383</v>
      </c>
      <c r="C39" s="178" t="s">
        <v>414</v>
      </c>
      <c r="D39" s="178"/>
      <c r="E39" s="178"/>
      <c r="F39" s="179"/>
    </row>
    <row r="40" spans="1:15" ht="15.6" x14ac:dyDescent="0.3">
      <c r="B40" s="92"/>
      <c r="C40" s="187" t="s">
        <v>385</v>
      </c>
      <c r="D40" s="187"/>
      <c r="E40" s="187"/>
      <c r="F40" s="188"/>
    </row>
    <row r="41" spans="1:15" ht="76.8" customHeight="1" x14ac:dyDescent="0.3">
      <c r="B41" s="92"/>
      <c r="C41" s="93"/>
      <c r="D41" s="189" t="s">
        <v>436</v>
      </c>
      <c r="E41" s="189"/>
      <c r="F41" s="94"/>
    </row>
    <row r="42" spans="1:15" ht="15.6" customHeight="1" x14ac:dyDescent="0.3">
      <c r="B42" s="92"/>
      <c r="C42" s="189" t="s">
        <v>388</v>
      </c>
      <c r="D42" s="189"/>
      <c r="E42" s="189"/>
      <c r="F42" s="190"/>
    </row>
    <row r="43" spans="1:15" ht="15.6" customHeight="1" x14ac:dyDescent="0.3">
      <c r="B43" s="92"/>
      <c r="C43" s="189" t="s">
        <v>386</v>
      </c>
      <c r="D43" s="189"/>
      <c r="E43" s="189"/>
      <c r="F43" s="190"/>
    </row>
    <row r="44" spans="1:15" ht="81.599999999999994" customHeight="1" x14ac:dyDescent="0.3">
      <c r="B44" s="96"/>
      <c r="C44" s="93"/>
      <c r="D44" s="189" t="s">
        <v>387</v>
      </c>
      <c r="E44" s="189"/>
      <c r="F44" s="94"/>
    </row>
    <row r="45" spans="1:15" ht="39.6" customHeight="1" thickBot="1" x14ac:dyDescent="0.35">
      <c r="B45" s="97"/>
      <c r="C45" s="185" t="s">
        <v>411</v>
      </c>
      <c r="D45" s="185"/>
      <c r="E45" s="185"/>
      <c r="F45" s="186"/>
      <c r="G45" s="45"/>
    </row>
    <row r="46" spans="1:15" ht="5.4" customHeight="1" x14ac:dyDescent="0.3"/>
    <row r="48" spans="1:15" ht="19.8" customHeight="1" x14ac:dyDescent="0.3">
      <c r="A48" s="46"/>
      <c r="B48" s="173" t="s">
        <v>192</v>
      </c>
      <c r="C48" s="173"/>
      <c r="D48" s="46"/>
      <c r="E48" s="47"/>
      <c r="F48" s="47"/>
      <c r="G48" s="46"/>
      <c r="H48" s="46"/>
      <c r="I48" s="46"/>
      <c r="J48" s="46"/>
      <c r="K48" s="63"/>
      <c r="L48" s="63"/>
      <c r="M48" s="46"/>
      <c r="N48" s="46"/>
      <c r="O48" s="46"/>
    </row>
  </sheetData>
  <sheetProtection algorithmName="SHA-512" hashValue="VS06E5pZoCaATuSOwm0MOZbSqfWQthgqu0TgFj+65Smdposomr+a4m1CYGjalcn5fNkYiL6r3FmA01XsTZm/UQ==" saltValue="cyZbEWouJCaI0CD0xhkt7g==" spinCount="100000" sheet="1" objects="1" scenarios="1"/>
  <mergeCells count="69">
    <mergeCell ref="C45:F45"/>
    <mergeCell ref="C40:F40"/>
    <mergeCell ref="C42:F42"/>
    <mergeCell ref="D41:E41"/>
    <mergeCell ref="C43:F43"/>
    <mergeCell ref="D44:E44"/>
    <mergeCell ref="C39:F39"/>
    <mergeCell ref="B33:C33"/>
    <mergeCell ref="D33:E33"/>
    <mergeCell ref="C2:D2"/>
    <mergeCell ref="B31:C31"/>
    <mergeCell ref="B32:C32"/>
    <mergeCell ref="B4:C4"/>
    <mergeCell ref="D4:E4"/>
    <mergeCell ref="B37:C37"/>
    <mergeCell ref="D37:E37"/>
    <mergeCell ref="D20:E20"/>
    <mergeCell ref="B35:C35"/>
    <mergeCell ref="D23:E23"/>
    <mergeCell ref="D24:E24"/>
    <mergeCell ref="D25:E25"/>
    <mergeCell ref="D7:E7"/>
    <mergeCell ref="B48:C48"/>
    <mergeCell ref="B21:C21"/>
    <mergeCell ref="D21:E21"/>
    <mergeCell ref="D28:E28"/>
    <mergeCell ref="B28:C28"/>
    <mergeCell ref="D22:E22"/>
    <mergeCell ref="B24:C24"/>
    <mergeCell ref="B25:C25"/>
    <mergeCell ref="B26:C26"/>
    <mergeCell ref="B29:C29"/>
    <mergeCell ref="B36:C36"/>
    <mergeCell ref="D36:E36"/>
    <mergeCell ref="B30:C30"/>
    <mergeCell ref="B27:C27"/>
    <mergeCell ref="B22:C22"/>
    <mergeCell ref="B23:C23"/>
    <mergeCell ref="D27:E27"/>
    <mergeCell ref="D16:E16"/>
    <mergeCell ref="D12:E12"/>
    <mergeCell ref="D13:E13"/>
    <mergeCell ref="D14:E14"/>
    <mergeCell ref="D15:E15"/>
    <mergeCell ref="D17:E17"/>
    <mergeCell ref="D18:E18"/>
    <mergeCell ref="D19:E19"/>
    <mergeCell ref="B9:C9"/>
    <mergeCell ref="B14:C14"/>
    <mergeCell ref="D8:E8"/>
    <mergeCell ref="D10:E10"/>
    <mergeCell ref="D11:E11"/>
    <mergeCell ref="D9:E9"/>
    <mergeCell ref="B15:C15"/>
    <mergeCell ref="D6:E6"/>
    <mergeCell ref="B19:C19"/>
    <mergeCell ref="B20:C20"/>
    <mergeCell ref="E2:G2"/>
    <mergeCell ref="B17:C17"/>
    <mergeCell ref="B18:C18"/>
    <mergeCell ref="B16:C16"/>
    <mergeCell ref="B5:C5"/>
    <mergeCell ref="B6:C6"/>
    <mergeCell ref="B7:C7"/>
    <mergeCell ref="B8:C8"/>
    <mergeCell ref="B10:C10"/>
    <mergeCell ref="B11:C11"/>
    <mergeCell ref="B12:C12"/>
    <mergeCell ref="B13:C13"/>
  </mergeCells>
  <conditionalFormatting sqref="B36:C36">
    <cfRule type="expression" dxfId="24" priority="3">
      <formula>D35&lt;&gt;"OPCJA 2"</formula>
    </cfRule>
  </conditionalFormatting>
  <conditionalFormatting sqref="B37:C37">
    <cfRule type="expression" dxfId="23" priority="18">
      <formula>D35&lt;&gt;"OPCJA 2"</formula>
    </cfRule>
  </conditionalFormatting>
  <conditionalFormatting sqref="D36:E36">
    <cfRule type="expression" dxfId="22" priority="2">
      <formula>D35&lt;&gt;"TAK"</formula>
    </cfRule>
  </conditionalFormatting>
  <conditionalFormatting sqref="D37:E37">
    <cfRule type="expression" dxfId="21" priority="10">
      <formula>D35&lt;&gt;"TAK"</formula>
    </cfRule>
  </conditionalFormatting>
  <conditionalFormatting sqref="E2 H2">
    <cfRule type="expression" dxfId="20" priority="1">
      <formula>IF(K2=1,1,0)</formula>
    </cfRule>
  </conditionalFormatting>
  <conditionalFormatting sqref="F4:F6 F8 F11 F13:F20 F25:F26 F35">
    <cfRule type="expression" dxfId="19" priority="13">
      <formula>$K4</formula>
    </cfRule>
    <cfRule type="expression" dxfId="18" priority="14">
      <formula>NOT($K4)</formula>
    </cfRule>
  </conditionalFormatting>
  <conditionalFormatting sqref="F7">
    <cfRule type="expression" dxfId="17" priority="20">
      <formula>"D29==""OPCJA 2"""</formula>
    </cfRule>
  </conditionalFormatting>
  <conditionalFormatting sqref="F22:F23">
    <cfRule type="expression" dxfId="16" priority="8">
      <formula>$K22</formula>
    </cfRule>
    <cfRule type="expression" dxfId="15" priority="9">
      <formula>NOT($K22)</formula>
    </cfRule>
  </conditionalFormatting>
  <conditionalFormatting sqref="F29:F32">
    <cfRule type="expression" dxfId="14" priority="6">
      <formula>$K29</formula>
    </cfRule>
    <cfRule type="expression" dxfId="13" priority="7">
      <formula>NOT($K29)</formula>
    </cfRule>
  </conditionalFormatting>
  <conditionalFormatting sqref="F36:F37">
    <cfRule type="expression" dxfId="12" priority="11">
      <formula>IF($D$35="TAK",K36,0)</formula>
    </cfRule>
    <cfRule type="expression" dxfId="11" priority="12">
      <formula>IF($D$35="TAK",NOT(K36),0)</formula>
    </cfRule>
  </conditionalFormatting>
  <dataValidations count="14">
    <dataValidation type="list" showInputMessage="1" showErrorMessage="1" errorTitle="BŁĘDNY WYBÓR OPCJI" error="Proszę wybrać z listy OPCJĘ 1 lub OPCJĘ 2" promptTitle="WYBIERZ OPCJĘ:                 ." prompt="TAK - usługa obejmuje również komunikaty sadownicze_x000a_NIE - usługa nie obejmuje komunikatów sadowniczych_x000a_CENNIK PONIŻEJ" sqref="D35" xr:uid="{87DD82E7-E142-4AF0-A57D-C777C9BF8354}">
      <formula1>"TAK,NIE"</formula1>
    </dataValidation>
    <dataValidation errorTitle="BŁĘDNA DATA ZAWARCIA UMOWY" error="Data musi zawierać się w okresie od 01.08.2023 do 30.06.2024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sqref="E5" xr:uid="{326BFF7D-3468-440B-94EC-DF31E7174B0B}"/>
    <dataValidation type="list" allowBlank="1" showInputMessage="1" showErrorMessage="1" promptTitle="WYBIERZ OPCJĘ" prompt="Zgłoszenie pierwsze_x000a_lub_x000a_Korekta zgłoszenia" sqref="D4:E4" xr:uid="{28B9F435-3D16-4FC4-9D79-AC203B87D94E}">
      <formula1>"Zgłoszenie pierwsze,Korekta zgłoszenia"</formula1>
    </dataValidation>
    <dataValidation type="textLength" operator="equal" allowBlank="1" showInputMessage="1" showErrorMessage="1" errorTitle="BŁĘDNY FORMAT KODU POCZTOWEGO" error="Wpisz 5-cyfrowy kod pocztowy z myślnikiem." promptTitle="KOD POCZTOWY Z MYŚLNIKIEM" prompt="Wpisz kod pocztowy z cyframi oddzielonymi myślnikiem" sqref="D14:E14" xr:uid="{B8D11AC2-5859-44BA-AE96-FA5B5D978E7A}">
      <formula1>6</formula1>
    </dataValidation>
    <dataValidation type="list" allowBlank="1" showInputMessage="1" showErrorMessage="1" errorTitle="BŁĄD WYBORU OPCJI" error="Wybierz opcję TAK lub NIE" promptTitle="WYBIERZ OPCJĘ Z LISTY ROZWIJANEJ" prompt="Wybierz opcję TAK lub NIE" sqref="D26" xr:uid="{67BE1704-D79F-4309-B38F-403AE96E3891}">
      <formula1>"TAK,NIE"</formula1>
    </dataValidation>
    <dataValidation type="textLength" operator="equal" allowBlank="1" showInputMessage="1" showErrorMessage="1" errorTitle="BŁĄD NUMERU DOWODU OSOBISTEGO" error="Numer dowodu osobistego składa się z 3 liter i 6 cyfr bez żadnych dodatkowych znaków." promptTitle="NR DOWODU- TYLKO LITERY I CYFRY " prompt="Wpisz serię i numer dowodu osobistego bez żadnych dodatkowych znaków dzielących czy spacji." sqref="D23:E23" xr:uid="{88B6150F-F901-4441-9F89-4A4F87C0CF6F}">
      <formula1>9</formula1>
    </dataValidation>
    <dataValidation type="textLength" operator="equal" allowBlank="1" showInputMessage="1" showErrorMessage="1" errorTitle="BŁĄD NUMERU ARiMR" error="Numer ARiMR składa się z 9 cyfr bez żadnych dodatkowych znaków." promptTitle="NR ARiMR - TYLKO CYFRY         ." prompt="Wpisz swój 9-cyfrowy numer ARiMR bez żadnych dodatkowych znaków dzielących czy spacji." sqref="D22:E22" xr:uid="{5920D180-3F28-4863-8E6B-B7BED1AACC02}">
      <formula1>9</formula1>
    </dataValidation>
    <dataValidation type="textLength" operator="equal" allowBlank="1" showInputMessage="1" showErrorMessage="1" errorTitle="BŁĄD NUMERU PESEL" error="Numer PESEL składa się z 11 cyfr bez żadnych dodatkowych znaków." promptTitle="NR PESEL - TYLKO CYFRY         ." prompt="Wpisz swój 11-cyfrowy numer PESEL bez żadnych dodatkowych znaków dzielących czy spacji." sqref="D25:E25" xr:uid="{09C7FE50-2D90-4FE2-80B1-42E8AEDB9730}">
      <formula1>11</formula1>
    </dataValidation>
    <dataValidation type="textLength" operator="equal" allowBlank="1" showInputMessage="1" showErrorMessage="1" errorTitle="BŁĄD NUMERU NIP" error="Numer NIP składa się z 10 cyfr bez żadnych dodatkowych znaków." promptTitle="NR NIP - TYLKO CYFRY          ." prompt="Wpisz 10-cyfrowy numer NIP gospodarstwa bez żadnych dodatkowych znaków dzielących czy spacji." sqref="D24:E24" xr:uid="{A5416D5F-BD45-4FFB-B3B3-B18D9484ABA5}">
      <formula1>10</formula1>
    </dataValidation>
    <dataValidation allowBlank="1" showInputMessage="1" showErrorMessage="1" promptTitle="ZGODA NA FAKTURĘ NA ADRES E-MAIL" prompt="Wpisz adres e-mail na który mają być wysyłane faktury._x000a_Jeżeli nie wyrażasz zgody zostaw to pole PUSTE." sqref="D21:E21" xr:uid="{5A886A57-D205-4AD5-8211-A73D7B8DEA60}"/>
    <dataValidation type="list" allowBlank="1" showInputMessage="1" showErrorMessage="1" errorTitle="BŁĄD WYBORU OPCJI" error="Wybierz opcję TAK lub NIE_x000a_Dotyczy części gospodarstwa oddalonych powyżej 30 km od siedziby, np. pola, magazyny." promptTitle="WYBIERZ OPCJĘ Z LISTY ROZWIJANEJ" prompt="Wybierz opcję TAK lub NIE_x000a_Dotyczy części gospodarstwa oddalonych powyżej 30 km od siedziby, np. pola, magazyny." sqref="D32" xr:uid="{8C6FC1EB-8BFB-4EBE-8CDA-0B5E845EED73}">
      <formula1>"TAK,NIE"</formula1>
    </dataValidation>
    <dataValidation type="list" allowBlank="1" showInputMessage="1" showErrorMessage="1" errorTitle="BŁĄD WYBORU OPCJI" error="Wybierz opcję TAK lub NIE_x000a_Należy zadeklarować czy wdrożył lub planuje Pan/i wdrożyć system GlobalGAP w gospodarstwie." promptTitle="WYBIERZ OPCJĘ Z LISTY ROZWIJANEJ" prompt="Wybierz opcję TAK lub NIE_x000a_Należy zadeklarować czy posiada lub planuje Pan/i wdrożyć system GlobalGAP w gospodarstwie." sqref="D30" xr:uid="{DF525EA6-FA9F-4251-96F0-A23AFFAE2BCE}">
      <formula1>"TAK,NIE"</formula1>
    </dataValidation>
    <dataValidation type="list" allowBlank="1" showInputMessage="1" showErrorMessage="1" errorTitle="BŁĄD WYBORU OPCJI" error="Wybierz opcję TAK lub NIE_x000a_Należy zadeklarować czy planuje się eksport owoców do Wietnamu._x000a_Informacja jest potrzebna jednostce certyfikującej." promptTitle="WYBIERZ OPCJĘ Z LISTY ROZWIJANEJ" prompt="Wybierz opcję TAK lub NIE_x000a_Należy zadeklarować czy planuje się eksport owoców do Wietnamu._x000a_Informacja jest potrzebna jednostce certyfikującej." sqref="D29" xr:uid="{AD503CDB-15D2-4AD2-BDB2-E65F079510E2}">
      <formula1>"TAK,NIE"</formula1>
    </dataValidation>
    <dataValidation type="list" allowBlank="1" showInputMessage="1" showErrorMessage="1" errorTitle="BŁĄD WYBORU OPCJI" error="Wybierz opcję TAK lub NIE_x000a_Należy zadeklarować, czy w gospodarstwie korzysta się z usług podwykonawcy, dotyczy np. zabiegów ochrony, koszenia trawy, cięcia sadu._x000a_Informacja jest potrzebna jednostce certyfikującej." promptTitle="WYBIERZ OPCJĘ Z LISTY ROZWIJANEJ" prompt="Wybierz opcję TAK lub NIE_x000a_Należy zadeklarować, czy w gospodarstwie korzysta się z usług podwykonawcy. _x000a_Dotyczy np. zabiegów ochrony, koszenia trawy, cięcia sadu." sqref="D31" xr:uid="{9244676D-38E4-4749-9FB4-755200334D49}">
      <formula1>"TAK,NIE"</formula1>
    </dataValidation>
  </dataValidations>
  <pageMargins left="0.7" right="0.7" top="0.75" bottom="0.75" header="0.3" footer="0.3"/>
  <pageSetup paperSize="9" orientation="portrait" r:id="rId1"/>
  <cellWatches>
    <cellWatch r="B35"/>
    <cellWatch r="D35"/>
    <cellWatch r="E35"/>
    <cellWatch r="F35"/>
    <cellWatch r="B36"/>
    <cellWatch r="D36"/>
    <cellWatch r="F36"/>
    <cellWatch r="B37"/>
    <cellWatch r="D37"/>
    <cellWatch r="F37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WYBIERZ REJON Z LISTY" error="Możesz wybrać rejon tylko z dostępnej listy." promptTitle="WYBIERZ REJON Z LISTY" prompt="Wybierz z listy rozwijanej jeden z 12 rejonów ze stacjami pogodowymi, następnie poniżej konkretną miejscowość." xr:uid="{10777139-6EB5-463D-95FD-6837D192F4FE}">
          <x14:formula1>
            <xm:f>SŁOWNIKI!$H$2:$H$13</xm:f>
          </x14:formula1>
          <xm:sqref>D36:E36</xm:sqref>
        </x14:dataValidation>
        <x14:dataValidation type="list" allowBlank="1" showInputMessage="1" showErrorMessage="1" errorTitle="WYBIERZ MIEJSCOWOŚĆ STACJI" error="Możesz wybrać miejscowość tylko z dostępnej listy." promptTitle="WYBIERZ MIEJSCOWOŚĆ Z LISTY" prompt="Wybierz z listy rozwijanej miejscowość ze stacją pogodową, z której chcesz otrzymywać komunikaty." xr:uid="{A49FF27C-2DE0-4711-B04B-56EE69DD20A4}">
          <x14:formula1>
            <xm:f>OFFSET(SŁOWNIKI!$K$2:$K$148,MATCH(D36,SŁOWNIKI!$J$2:$J$148,0)-1,0,COUNTIF(SŁOWNIKI!$J$2:$J$148,D36),1)</xm:f>
          </x14:formula1>
          <xm:sqref>D37:E37</xm:sqref>
        </x14:dataValidation>
        <x14:dataValidation type="list" allowBlank="1" showInputMessage="1" showErrorMessage="1" errorTitle="WYBIERZ Z LISTY" error="Wybierz województwo z listy rozwijanej." xr:uid="{179FAF0D-9DCC-4B82-B276-0E3A188132E7}">
          <x14:formula1>
            <xm:f>SŁOWNIKI!$F$2:$F$17</xm:f>
          </x14:formula1>
          <xm:sqref>D16:E16</xm:sqref>
        </x14:dataValidation>
        <x14:dataValidation type="date" showInputMessage="1" showErrorMessage="1" errorTitle="BŁĘDNA DATA ZAWARCIA UMOWY" error="Data musi zawierać się w okresie od 01.08.2024 do 31.08.2025_x000a_Data musi być wprowadzona w formacie cyfr oddzielonych kropkami dzień.miesiąc.rok  (lub średnikami rok-miesiąc-dzień)._x000a_Przykład: 15.01.2025 lub 2025-01-15" promptTitle="INFORMACJA O PRAWIDŁOWEJ DACIE" prompt="Data zgłoszenia musi być zgodna z terminami określonymi w metodyce IP, czyli musi być wcześniejsza niż data sadzenia lub siewu upraw na dany sezon." xr:uid="{BB95C41A-02F2-4245-BBF0-3BE403F6216A}">
          <x14:formula1>
            <xm:f>SŁOWNIKI!F21</xm:f>
          </x14:formula1>
          <x14:formula2>
            <xm:f>SŁOWNIKI!F22</xm:f>
          </x14:formula2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39E-73E8-4B94-B46A-030A1F8BFC42}">
  <sheetPr codeName="Arkusz2"/>
  <dimension ref="A1:Q110"/>
  <sheetViews>
    <sheetView zoomScale="115" zoomScaleNormal="115" workbookViewId="0">
      <selection activeCell="A11" sqref="A11"/>
    </sheetView>
  </sheetViews>
  <sheetFormatPr defaultRowHeight="14.4" x14ac:dyDescent="0.3"/>
  <cols>
    <col min="1" max="1" width="7.88671875" style="12" customWidth="1"/>
    <col min="2" max="2" width="10.6640625" style="12" customWidth="1"/>
    <col min="3" max="3" width="8.33203125" style="12" customWidth="1"/>
    <col min="4" max="4" width="8.88671875" style="12"/>
    <col min="5" max="5" width="12.33203125" style="12" customWidth="1"/>
    <col min="6" max="6" width="10.6640625" style="12" customWidth="1"/>
    <col min="7" max="10" width="8.88671875" style="12"/>
    <col min="11" max="11" width="8.44140625" style="12" customWidth="1"/>
    <col min="12" max="12" width="10" style="12" customWidth="1"/>
    <col min="13" max="13" width="9.5546875" style="12" customWidth="1"/>
    <col min="14" max="14" width="7.6640625" style="12" customWidth="1"/>
    <col min="15" max="16384" width="8.88671875" style="12"/>
  </cols>
  <sheetData>
    <row r="1" spans="1:17" ht="16.2" thickBot="1" x14ac:dyDescent="0.35">
      <c r="A1" s="206" t="s">
        <v>321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7" s="13" customFormat="1" ht="15" customHeight="1" x14ac:dyDescent="0.3">
      <c r="A2" s="209"/>
      <c r="B2" s="204"/>
      <c r="C2" s="204"/>
      <c r="D2" s="205"/>
      <c r="E2" s="216" t="s">
        <v>17</v>
      </c>
      <c r="F2" s="217"/>
      <c r="G2" s="218"/>
      <c r="H2" s="219" t="str">
        <f>'1 - Dane do umowy'!D6&amp;" "&amp;'1 - Dane do umowy'!D8</f>
        <v xml:space="preserve"> </v>
      </c>
      <c r="I2" s="220"/>
      <c r="J2" s="220"/>
      <c r="K2" s="220"/>
      <c r="L2" s="220"/>
      <c r="M2" s="220"/>
      <c r="N2" s="221"/>
    </row>
    <row r="3" spans="1:17" x14ac:dyDescent="0.3">
      <c r="A3" s="210"/>
      <c r="B3" s="211"/>
      <c r="C3" s="211"/>
      <c r="D3" s="212"/>
      <c r="E3" s="200" t="s">
        <v>307</v>
      </c>
      <c r="F3" s="201"/>
      <c r="G3" s="202"/>
      <c r="H3" s="222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3" s="223"/>
      <c r="J3" s="223"/>
      <c r="K3" s="223"/>
      <c r="L3" s="223"/>
      <c r="M3" s="223"/>
      <c r="N3" s="224"/>
    </row>
    <row r="4" spans="1:17" ht="15" thickBot="1" x14ac:dyDescent="0.35">
      <c r="A4" s="213"/>
      <c r="B4" s="214"/>
      <c r="C4" s="214"/>
      <c r="D4" s="215"/>
      <c r="E4" s="200" t="s">
        <v>186</v>
      </c>
      <c r="F4" s="201"/>
      <c r="G4" s="202"/>
      <c r="H4" s="203">
        <f>'1 - Dane do umowy'!D28</f>
        <v>0</v>
      </c>
      <c r="I4" s="204"/>
      <c r="J4" s="204"/>
      <c r="K4" s="204"/>
      <c r="L4" s="204"/>
      <c r="M4" s="204"/>
      <c r="N4" s="205"/>
    </row>
    <row r="5" spans="1:17" ht="12" customHeight="1" x14ac:dyDescent="0.3">
      <c r="A5" s="225" t="s">
        <v>422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7"/>
    </row>
    <row r="6" spans="1:17" ht="12" customHeight="1" thickBot="1" x14ac:dyDescent="0.35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/>
    </row>
    <row r="7" spans="1:17" ht="18" customHeight="1" x14ac:dyDescent="0.3">
      <c r="A7" s="40"/>
      <c r="B7" s="232" t="str">
        <f>IF(KONTROLKI!E1,IF(KONTROLKI!E2,"BŁĄD UPRAW  -&gt;  NIE MOGĄ ZOSTAĆ ŻADNE PUSTE WIERSZE POMIĘDZY UPRAWAMI",""),"BŁĄD UPRAW  -&gt;  SPRAWDŹ WSZYSTKIE WIERSZE  -&gt;  NIE MOGĄ ZOSTAĆ ŻADNE CZERWONE POLA")</f>
        <v/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40"/>
      <c r="P7" s="29"/>
    </row>
    <row r="8" spans="1:17" ht="21" customHeight="1" thickBot="1" x14ac:dyDescent="0.35">
      <c r="A8" s="231" t="str">
        <f>"NUMER ARiMR: "&amp;'1 - Dane do umowy'!D22</f>
        <v xml:space="preserve">NUMER ARiMR: </v>
      </c>
      <c r="B8" s="231"/>
      <c r="C8" s="231"/>
      <c r="D8" s="231"/>
      <c r="E8" s="231"/>
      <c r="F8" s="231" t="str">
        <f>"PESEL: "&amp;'1 - Dane do umowy'!D25</f>
        <v xml:space="preserve">PESEL: </v>
      </c>
      <c r="G8" s="231"/>
      <c r="H8" s="231"/>
      <c r="I8" s="197" t="s">
        <v>198</v>
      </c>
      <c r="J8" s="197"/>
      <c r="K8" s="197"/>
      <c r="L8" s="199">
        <f>'1 - Dane do umowy'!D5</f>
        <v>0</v>
      </c>
      <c r="M8" s="199"/>
      <c r="N8" s="199"/>
    </row>
    <row r="9" spans="1:17" ht="58.8" customHeight="1" x14ac:dyDescent="0.3">
      <c r="A9" s="191" t="s">
        <v>16</v>
      </c>
      <c r="B9" s="195" t="s">
        <v>437</v>
      </c>
      <c r="C9" s="38" t="s">
        <v>14</v>
      </c>
      <c r="D9" s="38" t="s">
        <v>13</v>
      </c>
      <c r="E9" s="195" t="s">
        <v>359</v>
      </c>
      <c r="F9" s="195" t="s">
        <v>360</v>
      </c>
      <c r="G9" s="195" t="s">
        <v>361</v>
      </c>
      <c r="H9" s="195" t="s">
        <v>362</v>
      </c>
      <c r="I9" s="195" t="s">
        <v>363</v>
      </c>
      <c r="J9" s="193" t="s">
        <v>364</v>
      </c>
      <c r="K9" s="195" t="s">
        <v>365</v>
      </c>
      <c r="L9" s="38" t="s">
        <v>5</v>
      </c>
      <c r="M9" s="38" t="s">
        <v>4</v>
      </c>
      <c r="N9" s="39" t="s">
        <v>3</v>
      </c>
      <c r="P9" s="13"/>
    </row>
    <row r="10" spans="1:17" ht="16.2" customHeight="1" x14ac:dyDescent="0.3">
      <c r="A10" s="192"/>
      <c r="B10" s="196"/>
      <c r="C10" s="106" t="s">
        <v>2</v>
      </c>
      <c r="D10" s="106" t="s">
        <v>2</v>
      </c>
      <c r="E10" s="196"/>
      <c r="F10" s="196"/>
      <c r="G10" s="198"/>
      <c r="H10" s="196"/>
      <c r="I10" s="196"/>
      <c r="J10" s="194"/>
      <c r="K10" s="196"/>
      <c r="L10" s="106" t="s">
        <v>2</v>
      </c>
      <c r="M10" s="106" t="s">
        <v>1</v>
      </c>
      <c r="N10" s="107" t="s">
        <v>0</v>
      </c>
      <c r="Q10" s="13"/>
    </row>
    <row r="11" spans="1:17" x14ac:dyDescent="0.3">
      <c r="A11" s="105"/>
      <c r="B11" s="111"/>
      <c r="C11" s="101"/>
      <c r="D11" s="101"/>
      <c r="E11" s="102"/>
      <c r="F11" s="102"/>
      <c r="G11" s="102"/>
      <c r="H11" s="102"/>
      <c r="I11" s="103"/>
      <c r="J11" s="102"/>
      <c r="K11" s="102"/>
      <c r="L11" s="104"/>
      <c r="M11" s="101"/>
      <c r="N11" s="105"/>
      <c r="O11" s="30"/>
      <c r="Q11" s="31"/>
    </row>
    <row r="12" spans="1:17" x14ac:dyDescent="0.3">
      <c r="A12" s="56"/>
      <c r="B12" s="112"/>
      <c r="C12" s="57"/>
      <c r="D12" s="57"/>
      <c r="E12" s="58"/>
      <c r="F12" s="58"/>
      <c r="G12" s="58"/>
      <c r="H12" s="58"/>
      <c r="I12" s="59"/>
      <c r="J12" s="58"/>
      <c r="K12" s="58"/>
      <c r="L12" s="57"/>
      <c r="M12" s="57"/>
      <c r="N12" s="56"/>
    </row>
    <row r="13" spans="1:17" x14ac:dyDescent="0.3">
      <c r="A13" s="56"/>
      <c r="B13" s="112"/>
      <c r="C13" s="57"/>
      <c r="D13" s="57"/>
      <c r="E13" s="58"/>
      <c r="F13" s="58"/>
      <c r="G13" s="58"/>
      <c r="H13" s="58"/>
      <c r="I13" s="59"/>
      <c r="J13" s="58"/>
      <c r="K13" s="58"/>
      <c r="L13" s="57"/>
      <c r="M13" s="57"/>
      <c r="N13" s="56"/>
    </row>
    <row r="14" spans="1:17" x14ac:dyDescent="0.3">
      <c r="A14" s="56"/>
      <c r="B14" s="112"/>
      <c r="C14" s="57"/>
      <c r="D14" s="57"/>
      <c r="E14" s="58"/>
      <c r="F14" s="58"/>
      <c r="G14" s="58"/>
      <c r="H14" s="58"/>
      <c r="I14" s="59"/>
      <c r="J14" s="58"/>
      <c r="K14" s="58"/>
      <c r="L14" s="57"/>
      <c r="M14" s="57"/>
      <c r="N14" s="56"/>
    </row>
    <row r="15" spans="1:17" x14ac:dyDescent="0.3">
      <c r="A15" s="56"/>
      <c r="B15" s="112"/>
      <c r="C15" s="57"/>
      <c r="D15" s="57"/>
      <c r="E15" s="58"/>
      <c r="F15" s="58"/>
      <c r="G15" s="58"/>
      <c r="H15" s="58"/>
      <c r="I15" s="59"/>
      <c r="J15" s="58"/>
      <c r="K15" s="58"/>
      <c r="L15" s="57"/>
      <c r="M15" s="57"/>
      <c r="N15" s="56"/>
    </row>
    <row r="16" spans="1:17" x14ac:dyDescent="0.3">
      <c r="A16" s="56"/>
      <c r="B16" s="112"/>
      <c r="C16" s="57"/>
      <c r="D16" s="57"/>
      <c r="E16" s="58"/>
      <c r="F16" s="58"/>
      <c r="G16" s="58"/>
      <c r="H16" s="58"/>
      <c r="I16" s="59"/>
      <c r="J16" s="58"/>
      <c r="K16" s="58"/>
      <c r="L16" s="57"/>
      <c r="M16" s="57"/>
      <c r="N16" s="56"/>
    </row>
    <row r="17" spans="1:14" x14ac:dyDescent="0.3">
      <c r="A17" s="56"/>
      <c r="B17" s="112"/>
      <c r="C17" s="57"/>
      <c r="D17" s="57"/>
      <c r="E17" s="58"/>
      <c r="F17" s="58"/>
      <c r="G17" s="58"/>
      <c r="H17" s="58"/>
      <c r="I17" s="59"/>
      <c r="J17" s="58"/>
      <c r="K17" s="58"/>
      <c r="L17" s="57"/>
      <c r="M17" s="57"/>
      <c r="N17" s="56"/>
    </row>
    <row r="18" spans="1:14" x14ac:dyDescent="0.3">
      <c r="A18" s="56"/>
      <c r="B18" s="112"/>
      <c r="C18" s="57"/>
      <c r="D18" s="57"/>
      <c r="E18" s="58"/>
      <c r="F18" s="58"/>
      <c r="G18" s="58"/>
      <c r="H18" s="58"/>
      <c r="I18" s="59"/>
      <c r="J18" s="58"/>
      <c r="K18" s="58"/>
      <c r="L18" s="57"/>
      <c r="M18" s="57"/>
      <c r="N18" s="56"/>
    </row>
    <row r="19" spans="1:14" x14ac:dyDescent="0.3">
      <c r="A19" s="56"/>
      <c r="B19" s="112"/>
      <c r="C19" s="57"/>
      <c r="D19" s="57"/>
      <c r="E19" s="58"/>
      <c r="F19" s="58"/>
      <c r="G19" s="58"/>
      <c r="H19" s="58"/>
      <c r="I19" s="59"/>
      <c r="J19" s="58"/>
      <c r="K19" s="58"/>
      <c r="L19" s="57"/>
      <c r="M19" s="57"/>
      <c r="N19" s="56"/>
    </row>
    <row r="20" spans="1:14" x14ac:dyDescent="0.3">
      <c r="A20" s="56"/>
      <c r="B20" s="112"/>
      <c r="C20" s="57"/>
      <c r="D20" s="57"/>
      <c r="E20" s="58"/>
      <c r="F20" s="58"/>
      <c r="G20" s="58"/>
      <c r="H20" s="58"/>
      <c r="I20" s="59"/>
      <c r="J20" s="58"/>
      <c r="K20" s="58"/>
      <c r="L20" s="57"/>
      <c r="M20" s="57"/>
      <c r="N20" s="56"/>
    </row>
    <row r="21" spans="1:14" x14ac:dyDescent="0.3">
      <c r="A21" s="56"/>
      <c r="B21" s="112"/>
      <c r="C21" s="57"/>
      <c r="D21" s="57"/>
      <c r="E21" s="58"/>
      <c r="F21" s="58"/>
      <c r="G21" s="58"/>
      <c r="H21" s="58"/>
      <c r="I21" s="59"/>
      <c r="J21" s="58"/>
      <c r="K21" s="58"/>
      <c r="L21" s="57"/>
      <c r="M21" s="57"/>
      <c r="N21" s="56"/>
    </row>
    <row r="22" spans="1:14" x14ac:dyDescent="0.3">
      <c r="A22" s="56"/>
      <c r="B22" s="112"/>
      <c r="C22" s="57"/>
      <c r="D22" s="57"/>
      <c r="E22" s="58"/>
      <c r="F22" s="58"/>
      <c r="G22" s="58"/>
      <c r="H22" s="58"/>
      <c r="I22" s="59"/>
      <c r="J22" s="58"/>
      <c r="K22" s="58"/>
      <c r="L22" s="57"/>
      <c r="M22" s="57"/>
      <c r="N22" s="56"/>
    </row>
    <row r="23" spans="1:14" x14ac:dyDescent="0.3">
      <c r="A23" s="56"/>
      <c r="B23" s="112"/>
      <c r="C23" s="57"/>
      <c r="D23" s="57"/>
      <c r="E23" s="58"/>
      <c r="F23" s="58"/>
      <c r="G23" s="58"/>
      <c r="H23" s="58"/>
      <c r="I23" s="59"/>
      <c r="J23" s="58"/>
      <c r="K23" s="58"/>
      <c r="L23" s="57"/>
      <c r="M23" s="57"/>
      <c r="N23" s="56"/>
    </row>
    <row r="24" spans="1:14" x14ac:dyDescent="0.3">
      <c r="A24" s="56"/>
      <c r="B24" s="112"/>
      <c r="C24" s="57"/>
      <c r="D24" s="57"/>
      <c r="E24" s="58"/>
      <c r="F24" s="58"/>
      <c r="G24" s="58"/>
      <c r="H24" s="58"/>
      <c r="I24" s="59"/>
      <c r="J24" s="58"/>
      <c r="K24" s="58"/>
      <c r="L24" s="57"/>
      <c r="M24" s="57"/>
      <c r="N24" s="56"/>
    </row>
    <row r="25" spans="1:14" x14ac:dyDescent="0.3">
      <c r="A25" s="56"/>
      <c r="B25" s="112"/>
      <c r="C25" s="57"/>
      <c r="D25" s="57"/>
      <c r="E25" s="58"/>
      <c r="F25" s="58"/>
      <c r="G25" s="58"/>
      <c r="H25" s="58"/>
      <c r="I25" s="59"/>
      <c r="J25" s="58"/>
      <c r="K25" s="58"/>
      <c r="L25" s="57"/>
      <c r="M25" s="57"/>
      <c r="N25" s="56"/>
    </row>
    <row r="26" spans="1:14" x14ac:dyDescent="0.3">
      <c r="A26" s="56"/>
      <c r="B26" s="112"/>
      <c r="C26" s="57"/>
      <c r="D26" s="57"/>
      <c r="E26" s="58"/>
      <c r="F26" s="58"/>
      <c r="G26" s="58"/>
      <c r="H26" s="58"/>
      <c r="I26" s="59"/>
      <c r="J26" s="58"/>
      <c r="K26" s="58"/>
      <c r="L26" s="57"/>
      <c r="M26" s="57"/>
      <c r="N26" s="56"/>
    </row>
    <row r="27" spans="1:14" x14ac:dyDescent="0.3">
      <c r="A27" s="56"/>
      <c r="B27" s="112"/>
      <c r="C27" s="57"/>
      <c r="D27" s="57"/>
      <c r="E27" s="58"/>
      <c r="F27" s="58"/>
      <c r="G27" s="58"/>
      <c r="H27" s="58"/>
      <c r="I27" s="59"/>
      <c r="J27" s="58"/>
      <c r="K27" s="58"/>
      <c r="L27" s="57"/>
      <c r="M27" s="57"/>
      <c r="N27" s="56"/>
    </row>
    <row r="28" spans="1:14" x14ac:dyDescent="0.3">
      <c r="A28" s="56"/>
      <c r="B28" s="112"/>
      <c r="C28" s="57"/>
      <c r="D28" s="57"/>
      <c r="E28" s="58"/>
      <c r="F28" s="58"/>
      <c r="G28" s="58"/>
      <c r="H28" s="58"/>
      <c r="I28" s="59"/>
      <c r="J28" s="58"/>
      <c r="K28" s="58"/>
      <c r="L28" s="57"/>
      <c r="M28" s="57"/>
      <c r="N28" s="56"/>
    </row>
    <row r="29" spans="1:14" x14ac:dyDescent="0.3">
      <c r="A29" s="56"/>
      <c r="B29" s="112"/>
      <c r="C29" s="57"/>
      <c r="D29" s="57"/>
      <c r="E29" s="58"/>
      <c r="F29" s="58"/>
      <c r="G29" s="58"/>
      <c r="H29" s="58"/>
      <c r="I29" s="59"/>
      <c r="J29" s="58"/>
      <c r="K29" s="58"/>
      <c r="L29" s="57"/>
      <c r="M29" s="57"/>
      <c r="N29" s="56"/>
    </row>
    <row r="30" spans="1:14" x14ac:dyDescent="0.3">
      <c r="A30" s="56"/>
      <c r="B30" s="112"/>
      <c r="C30" s="57"/>
      <c r="D30" s="57"/>
      <c r="E30" s="58"/>
      <c r="F30" s="58"/>
      <c r="G30" s="58"/>
      <c r="H30" s="58"/>
      <c r="I30" s="59"/>
      <c r="J30" s="58"/>
      <c r="K30" s="58"/>
      <c r="L30" s="57"/>
      <c r="M30" s="57"/>
      <c r="N30" s="56"/>
    </row>
    <row r="31" spans="1:14" x14ac:dyDescent="0.3">
      <c r="A31" s="56"/>
      <c r="B31" s="112"/>
      <c r="C31" s="57"/>
      <c r="D31" s="57"/>
      <c r="E31" s="58"/>
      <c r="F31" s="58"/>
      <c r="G31" s="58"/>
      <c r="H31" s="58"/>
      <c r="I31" s="59"/>
      <c r="J31" s="58"/>
      <c r="K31" s="58"/>
      <c r="L31" s="57"/>
      <c r="M31" s="57"/>
      <c r="N31" s="56"/>
    </row>
    <row r="32" spans="1:14" x14ac:dyDescent="0.3">
      <c r="A32" s="56"/>
      <c r="B32" s="112"/>
      <c r="C32" s="57"/>
      <c r="D32" s="57"/>
      <c r="E32" s="58"/>
      <c r="F32" s="58"/>
      <c r="G32" s="58"/>
      <c r="H32" s="58"/>
      <c r="I32" s="59"/>
      <c r="J32" s="58"/>
      <c r="K32" s="58"/>
      <c r="L32" s="57"/>
      <c r="M32" s="57"/>
      <c r="N32" s="56"/>
    </row>
    <row r="33" spans="1:14" x14ac:dyDescent="0.3">
      <c r="A33" s="56"/>
      <c r="B33" s="112"/>
      <c r="C33" s="57"/>
      <c r="D33" s="57"/>
      <c r="E33" s="58"/>
      <c r="F33" s="58"/>
      <c r="G33" s="58"/>
      <c r="H33" s="58"/>
      <c r="I33" s="59"/>
      <c r="J33" s="58"/>
      <c r="K33" s="58"/>
      <c r="L33" s="57"/>
      <c r="M33" s="57"/>
      <c r="N33" s="56"/>
    </row>
    <row r="34" spans="1:14" x14ac:dyDescent="0.3">
      <c r="A34" s="56"/>
      <c r="B34" s="112"/>
      <c r="C34" s="57"/>
      <c r="D34" s="57"/>
      <c r="E34" s="58"/>
      <c r="F34" s="58"/>
      <c r="G34" s="58"/>
      <c r="H34" s="58"/>
      <c r="I34" s="59"/>
      <c r="J34" s="58"/>
      <c r="K34" s="58"/>
      <c r="L34" s="57"/>
      <c r="M34" s="57"/>
      <c r="N34" s="56"/>
    </row>
    <row r="35" spans="1:14" x14ac:dyDescent="0.3">
      <c r="A35" s="56"/>
      <c r="B35" s="112"/>
      <c r="C35" s="57"/>
      <c r="D35" s="57"/>
      <c r="E35" s="58"/>
      <c r="F35" s="58"/>
      <c r="G35" s="58"/>
      <c r="H35" s="58"/>
      <c r="I35" s="59"/>
      <c r="J35" s="58"/>
      <c r="K35" s="58"/>
      <c r="L35" s="57"/>
      <c r="M35" s="57"/>
      <c r="N35" s="56"/>
    </row>
    <row r="36" spans="1:14" x14ac:dyDescent="0.3">
      <c r="A36" s="56"/>
      <c r="B36" s="112"/>
      <c r="C36" s="57"/>
      <c r="D36" s="57"/>
      <c r="E36" s="58"/>
      <c r="F36" s="58"/>
      <c r="G36" s="58"/>
      <c r="H36" s="58"/>
      <c r="I36" s="59"/>
      <c r="J36" s="58"/>
      <c r="K36" s="58"/>
      <c r="L36" s="57"/>
      <c r="M36" s="57"/>
      <c r="N36" s="56"/>
    </row>
    <row r="37" spans="1:14" x14ac:dyDescent="0.3">
      <c r="A37" s="56"/>
      <c r="B37" s="112"/>
      <c r="C37" s="57"/>
      <c r="D37" s="57"/>
      <c r="E37" s="58"/>
      <c r="F37" s="58"/>
      <c r="G37" s="58"/>
      <c r="H37" s="58"/>
      <c r="I37" s="59"/>
      <c r="J37" s="58"/>
      <c r="K37" s="58"/>
      <c r="L37" s="57"/>
      <c r="M37" s="57"/>
      <c r="N37" s="56"/>
    </row>
    <row r="38" spans="1:14" x14ac:dyDescent="0.3">
      <c r="A38" s="56"/>
      <c r="B38" s="112"/>
      <c r="C38" s="57"/>
      <c r="D38" s="57"/>
      <c r="E38" s="58"/>
      <c r="F38" s="58"/>
      <c r="G38" s="58"/>
      <c r="H38" s="58"/>
      <c r="I38" s="59"/>
      <c r="J38" s="58"/>
      <c r="K38" s="58"/>
      <c r="L38" s="57"/>
      <c r="M38" s="57"/>
      <c r="N38" s="56"/>
    </row>
    <row r="39" spans="1:14" x14ac:dyDescent="0.3">
      <c r="A39" s="56"/>
      <c r="B39" s="112"/>
      <c r="C39" s="57"/>
      <c r="D39" s="57"/>
      <c r="E39" s="58"/>
      <c r="F39" s="58"/>
      <c r="G39" s="58"/>
      <c r="H39" s="58"/>
      <c r="I39" s="59"/>
      <c r="J39" s="58"/>
      <c r="K39" s="58"/>
      <c r="L39" s="57"/>
      <c r="M39" s="57"/>
      <c r="N39" s="56"/>
    </row>
    <row r="40" spans="1:14" x14ac:dyDescent="0.3">
      <c r="A40" s="56"/>
      <c r="B40" s="112"/>
      <c r="C40" s="57"/>
      <c r="D40" s="57"/>
      <c r="E40" s="58"/>
      <c r="F40" s="58"/>
      <c r="G40" s="58"/>
      <c r="H40" s="58"/>
      <c r="I40" s="59"/>
      <c r="J40" s="58"/>
      <c r="K40" s="58"/>
      <c r="L40" s="57"/>
      <c r="M40" s="57"/>
      <c r="N40" s="56"/>
    </row>
    <row r="41" spans="1:14" x14ac:dyDescent="0.3">
      <c r="A41" s="56"/>
      <c r="B41" s="112"/>
      <c r="C41" s="57"/>
      <c r="D41" s="57"/>
      <c r="E41" s="58"/>
      <c r="F41" s="58"/>
      <c r="G41" s="58"/>
      <c r="H41" s="58"/>
      <c r="I41" s="59"/>
      <c r="J41" s="58"/>
      <c r="K41" s="58"/>
      <c r="L41" s="57"/>
      <c r="M41" s="57"/>
      <c r="N41" s="56"/>
    </row>
    <row r="42" spans="1:14" x14ac:dyDescent="0.3">
      <c r="A42" s="56"/>
      <c r="B42" s="112"/>
      <c r="C42" s="57"/>
      <c r="D42" s="57"/>
      <c r="E42" s="58"/>
      <c r="F42" s="58"/>
      <c r="G42" s="58"/>
      <c r="H42" s="58"/>
      <c r="I42" s="59"/>
      <c r="J42" s="58"/>
      <c r="K42" s="58"/>
      <c r="L42" s="57"/>
      <c r="M42" s="57"/>
      <c r="N42" s="56"/>
    </row>
    <row r="43" spans="1:14" x14ac:dyDescent="0.3">
      <c r="A43" s="56"/>
      <c r="B43" s="112"/>
      <c r="C43" s="57"/>
      <c r="D43" s="57"/>
      <c r="E43" s="58"/>
      <c r="F43" s="58"/>
      <c r="G43" s="58"/>
      <c r="H43" s="58"/>
      <c r="I43" s="59"/>
      <c r="J43" s="58"/>
      <c r="K43" s="58"/>
      <c r="L43" s="57"/>
      <c r="M43" s="57"/>
      <c r="N43" s="56"/>
    </row>
    <row r="44" spans="1:14" x14ac:dyDescent="0.3">
      <c r="A44" s="56"/>
      <c r="B44" s="112"/>
      <c r="C44" s="57"/>
      <c r="D44" s="57"/>
      <c r="E44" s="58"/>
      <c r="F44" s="58"/>
      <c r="G44" s="58"/>
      <c r="H44" s="58"/>
      <c r="I44" s="59"/>
      <c r="J44" s="58"/>
      <c r="K44" s="58"/>
      <c r="L44" s="57"/>
      <c r="M44" s="57"/>
      <c r="N44" s="56"/>
    </row>
    <row r="45" spans="1:14" x14ac:dyDescent="0.3">
      <c r="A45" s="56"/>
      <c r="B45" s="112"/>
      <c r="C45" s="57"/>
      <c r="D45" s="57"/>
      <c r="E45" s="58"/>
      <c r="F45" s="58"/>
      <c r="G45" s="58"/>
      <c r="H45" s="58"/>
      <c r="I45" s="59"/>
      <c r="J45" s="58"/>
      <c r="K45" s="58"/>
      <c r="L45" s="57"/>
      <c r="M45" s="57"/>
      <c r="N45" s="56"/>
    </row>
    <row r="46" spans="1:14" x14ac:dyDescent="0.3">
      <c r="A46" s="56"/>
      <c r="B46" s="112"/>
      <c r="C46" s="57"/>
      <c r="D46" s="57"/>
      <c r="E46" s="58"/>
      <c r="F46" s="58"/>
      <c r="G46" s="58"/>
      <c r="H46" s="58"/>
      <c r="I46" s="59"/>
      <c r="J46" s="58"/>
      <c r="K46" s="58"/>
      <c r="L46" s="57"/>
      <c r="M46" s="57"/>
      <c r="N46" s="56"/>
    </row>
    <row r="47" spans="1:14" x14ac:dyDescent="0.3">
      <c r="A47" s="56"/>
      <c r="B47" s="112"/>
      <c r="C47" s="57"/>
      <c r="D47" s="57"/>
      <c r="E47" s="58"/>
      <c r="F47" s="58"/>
      <c r="G47" s="58"/>
      <c r="H47" s="58"/>
      <c r="I47" s="59"/>
      <c r="J47" s="58"/>
      <c r="K47" s="58"/>
      <c r="L47" s="57"/>
      <c r="M47" s="57"/>
      <c r="N47" s="56"/>
    </row>
    <row r="48" spans="1:14" x14ac:dyDescent="0.3">
      <c r="A48" s="56"/>
      <c r="B48" s="112"/>
      <c r="C48" s="57"/>
      <c r="D48" s="57"/>
      <c r="E48" s="58"/>
      <c r="F48" s="58"/>
      <c r="G48" s="58"/>
      <c r="H48" s="58"/>
      <c r="I48" s="59"/>
      <c r="J48" s="58"/>
      <c r="K48" s="58"/>
      <c r="L48" s="57"/>
      <c r="M48" s="57"/>
      <c r="N48" s="56"/>
    </row>
    <row r="49" spans="1:14" x14ac:dyDescent="0.3">
      <c r="A49" s="56"/>
      <c r="B49" s="112"/>
      <c r="C49" s="57"/>
      <c r="D49" s="57"/>
      <c r="E49" s="58"/>
      <c r="F49" s="58"/>
      <c r="G49" s="58"/>
      <c r="H49" s="58"/>
      <c r="I49" s="59"/>
      <c r="J49" s="58"/>
      <c r="K49" s="58"/>
      <c r="L49" s="57"/>
      <c r="M49" s="57"/>
      <c r="N49" s="56"/>
    </row>
    <row r="50" spans="1:14" x14ac:dyDescent="0.3">
      <c r="A50" s="56"/>
      <c r="B50" s="112"/>
      <c r="C50" s="57"/>
      <c r="D50" s="57"/>
      <c r="E50" s="58"/>
      <c r="F50" s="58"/>
      <c r="G50" s="58"/>
      <c r="H50" s="58"/>
      <c r="I50" s="59"/>
      <c r="J50" s="58"/>
      <c r="K50" s="58"/>
      <c r="L50" s="57"/>
      <c r="M50" s="57"/>
      <c r="N50" s="56"/>
    </row>
    <row r="51" spans="1:14" x14ac:dyDescent="0.3">
      <c r="A51" s="56"/>
      <c r="B51" s="112"/>
      <c r="C51" s="57"/>
      <c r="D51" s="57"/>
      <c r="E51" s="58"/>
      <c r="F51" s="58"/>
      <c r="G51" s="58"/>
      <c r="H51" s="58"/>
      <c r="I51" s="59"/>
      <c r="J51" s="58"/>
      <c r="K51" s="58"/>
      <c r="L51" s="57"/>
      <c r="M51" s="57"/>
      <c r="N51" s="56"/>
    </row>
    <row r="52" spans="1:14" x14ac:dyDescent="0.3">
      <c r="A52" s="56"/>
      <c r="B52" s="112"/>
      <c r="C52" s="57"/>
      <c r="D52" s="57"/>
      <c r="E52" s="58"/>
      <c r="F52" s="58"/>
      <c r="G52" s="58"/>
      <c r="H52" s="58"/>
      <c r="I52" s="59"/>
      <c r="J52" s="58"/>
      <c r="K52" s="58"/>
      <c r="L52" s="57"/>
      <c r="M52" s="57"/>
      <c r="N52" s="56"/>
    </row>
    <row r="53" spans="1:14" x14ac:dyDescent="0.3">
      <c r="A53" s="56"/>
      <c r="B53" s="112"/>
      <c r="C53" s="57"/>
      <c r="D53" s="57"/>
      <c r="E53" s="58"/>
      <c r="F53" s="58"/>
      <c r="G53" s="58"/>
      <c r="H53" s="58"/>
      <c r="I53" s="59"/>
      <c r="J53" s="58"/>
      <c r="K53" s="58"/>
      <c r="L53" s="57"/>
      <c r="M53" s="57"/>
      <c r="N53" s="56"/>
    </row>
    <row r="54" spans="1:14" x14ac:dyDescent="0.3">
      <c r="A54" s="56"/>
      <c r="B54" s="112"/>
      <c r="C54" s="57"/>
      <c r="D54" s="57"/>
      <c r="E54" s="58"/>
      <c r="F54" s="58"/>
      <c r="G54" s="58"/>
      <c r="H54" s="58"/>
      <c r="I54" s="59"/>
      <c r="J54" s="58"/>
      <c r="K54" s="58"/>
      <c r="L54" s="57"/>
      <c r="M54" s="57"/>
      <c r="N54" s="56"/>
    </row>
    <row r="55" spans="1:14" x14ac:dyDescent="0.3">
      <c r="A55" s="56"/>
      <c r="B55" s="112"/>
      <c r="C55" s="57"/>
      <c r="D55" s="57"/>
      <c r="E55" s="58"/>
      <c r="F55" s="58"/>
      <c r="G55" s="58"/>
      <c r="H55" s="58"/>
      <c r="I55" s="59"/>
      <c r="J55" s="58"/>
      <c r="K55" s="58"/>
      <c r="L55" s="57"/>
      <c r="M55" s="57"/>
      <c r="N55" s="56"/>
    </row>
    <row r="56" spans="1:14" x14ac:dyDescent="0.3">
      <c r="A56" s="56"/>
      <c r="B56" s="112"/>
      <c r="C56" s="57"/>
      <c r="D56" s="57"/>
      <c r="E56" s="58"/>
      <c r="F56" s="58"/>
      <c r="G56" s="58"/>
      <c r="H56" s="58"/>
      <c r="I56" s="59"/>
      <c r="J56" s="58"/>
      <c r="K56" s="58"/>
      <c r="L56" s="57"/>
      <c r="M56" s="57"/>
      <c r="N56" s="56"/>
    </row>
    <row r="57" spans="1:14" x14ac:dyDescent="0.3">
      <c r="A57" s="56"/>
      <c r="B57" s="112"/>
      <c r="C57" s="57"/>
      <c r="D57" s="57"/>
      <c r="E57" s="58"/>
      <c r="F57" s="58"/>
      <c r="G57" s="58"/>
      <c r="H57" s="58"/>
      <c r="I57" s="59"/>
      <c r="J57" s="58"/>
      <c r="K57" s="58"/>
      <c r="L57" s="57"/>
      <c r="M57" s="57"/>
      <c r="N57" s="56"/>
    </row>
    <row r="58" spans="1:14" x14ac:dyDescent="0.3">
      <c r="A58" s="56"/>
      <c r="B58" s="112"/>
      <c r="C58" s="57"/>
      <c r="D58" s="57"/>
      <c r="E58" s="58"/>
      <c r="F58" s="58"/>
      <c r="G58" s="58"/>
      <c r="H58" s="58"/>
      <c r="I58" s="59"/>
      <c r="J58" s="58"/>
      <c r="K58" s="58"/>
      <c r="L58" s="57"/>
      <c r="M58" s="57"/>
      <c r="N58" s="56"/>
    </row>
    <row r="59" spans="1:14" x14ac:dyDescent="0.3">
      <c r="A59" s="56"/>
      <c r="B59" s="112"/>
      <c r="C59" s="57"/>
      <c r="D59" s="57"/>
      <c r="E59" s="58"/>
      <c r="F59" s="58"/>
      <c r="G59" s="58"/>
      <c r="H59" s="58"/>
      <c r="I59" s="59"/>
      <c r="J59" s="58"/>
      <c r="K59" s="58"/>
      <c r="L59" s="57"/>
      <c r="M59" s="57"/>
      <c r="N59" s="56"/>
    </row>
    <row r="60" spans="1:14" x14ac:dyDescent="0.3">
      <c r="A60" s="56"/>
      <c r="B60" s="112"/>
      <c r="C60" s="57"/>
      <c r="D60" s="57"/>
      <c r="E60" s="58"/>
      <c r="F60" s="58"/>
      <c r="G60" s="58"/>
      <c r="H60" s="58"/>
      <c r="I60" s="59"/>
      <c r="J60" s="58"/>
      <c r="K60" s="58"/>
      <c r="L60" s="57"/>
      <c r="M60" s="57"/>
      <c r="N60" s="56"/>
    </row>
    <row r="61" spans="1:14" x14ac:dyDescent="0.3">
      <c r="A61" s="56"/>
      <c r="B61" s="112"/>
      <c r="C61" s="57"/>
      <c r="D61" s="57"/>
      <c r="E61" s="58"/>
      <c r="F61" s="58"/>
      <c r="G61" s="58"/>
      <c r="H61" s="58"/>
      <c r="I61" s="59"/>
      <c r="J61" s="58"/>
      <c r="K61" s="58"/>
      <c r="L61" s="57"/>
      <c r="M61" s="57"/>
      <c r="N61" s="56"/>
    </row>
    <row r="62" spans="1:14" x14ac:dyDescent="0.3">
      <c r="A62" s="56"/>
      <c r="B62" s="112"/>
      <c r="C62" s="57"/>
      <c r="D62" s="57"/>
      <c r="E62" s="58"/>
      <c r="F62" s="58"/>
      <c r="G62" s="58"/>
      <c r="H62" s="58"/>
      <c r="I62" s="59"/>
      <c r="J62" s="58"/>
      <c r="K62" s="58"/>
      <c r="L62" s="57"/>
      <c r="M62" s="57"/>
      <c r="N62" s="56"/>
    </row>
    <row r="63" spans="1:14" x14ac:dyDescent="0.3">
      <c r="A63" s="56"/>
      <c r="B63" s="112"/>
      <c r="C63" s="57"/>
      <c r="D63" s="57"/>
      <c r="E63" s="58"/>
      <c r="F63" s="58"/>
      <c r="G63" s="58"/>
      <c r="H63" s="58"/>
      <c r="I63" s="59"/>
      <c r="J63" s="58"/>
      <c r="K63" s="58"/>
      <c r="L63" s="57"/>
      <c r="M63" s="57"/>
      <c r="N63" s="56"/>
    </row>
    <row r="64" spans="1:14" x14ac:dyDescent="0.3">
      <c r="A64" s="56"/>
      <c r="B64" s="112"/>
      <c r="C64" s="57"/>
      <c r="D64" s="57"/>
      <c r="E64" s="58"/>
      <c r="F64" s="58"/>
      <c r="G64" s="58"/>
      <c r="H64" s="58"/>
      <c r="I64" s="59"/>
      <c r="J64" s="58"/>
      <c r="K64" s="58"/>
      <c r="L64" s="57"/>
      <c r="M64" s="57"/>
      <c r="N64" s="56"/>
    </row>
    <row r="65" spans="1:14" x14ac:dyDescent="0.3">
      <c r="A65" s="56"/>
      <c r="B65" s="112"/>
      <c r="C65" s="57"/>
      <c r="D65" s="57"/>
      <c r="E65" s="58"/>
      <c r="F65" s="58"/>
      <c r="G65" s="58"/>
      <c r="H65" s="58"/>
      <c r="I65" s="59"/>
      <c r="J65" s="58"/>
      <c r="K65" s="58"/>
      <c r="L65" s="57"/>
      <c r="M65" s="57"/>
      <c r="N65" s="56"/>
    </row>
    <row r="66" spans="1:14" x14ac:dyDescent="0.3">
      <c r="A66" s="56"/>
      <c r="B66" s="112"/>
      <c r="C66" s="57"/>
      <c r="D66" s="57"/>
      <c r="E66" s="58"/>
      <c r="F66" s="58"/>
      <c r="G66" s="58"/>
      <c r="H66" s="58"/>
      <c r="I66" s="59"/>
      <c r="J66" s="58"/>
      <c r="K66" s="58"/>
      <c r="L66" s="57"/>
      <c r="M66" s="57"/>
      <c r="N66" s="56"/>
    </row>
    <row r="67" spans="1:14" x14ac:dyDescent="0.3">
      <c r="A67" s="56"/>
      <c r="B67" s="112"/>
      <c r="C67" s="57"/>
      <c r="D67" s="57"/>
      <c r="E67" s="58"/>
      <c r="F67" s="58"/>
      <c r="G67" s="58"/>
      <c r="H67" s="58"/>
      <c r="I67" s="59"/>
      <c r="J67" s="58"/>
      <c r="K67" s="58"/>
      <c r="L67" s="57"/>
      <c r="M67" s="57"/>
      <c r="N67" s="56"/>
    </row>
    <row r="68" spans="1:14" x14ac:dyDescent="0.3">
      <c r="A68" s="56"/>
      <c r="B68" s="112"/>
      <c r="C68" s="57"/>
      <c r="D68" s="57"/>
      <c r="E68" s="58"/>
      <c r="F68" s="58"/>
      <c r="G68" s="58"/>
      <c r="H68" s="58"/>
      <c r="I68" s="59"/>
      <c r="J68" s="58"/>
      <c r="K68" s="58"/>
      <c r="L68" s="57"/>
      <c r="M68" s="57"/>
      <c r="N68" s="56"/>
    </row>
    <row r="69" spans="1:14" x14ac:dyDescent="0.3">
      <c r="A69" s="56"/>
      <c r="B69" s="112"/>
      <c r="C69" s="57"/>
      <c r="D69" s="57"/>
      <c r="E69" s="58"/>
      <c r="F69" s="58"/>
      <c r="G69" s="58"/>
      <c r="H69" s="58"/>
      <c r="I69" s="59"/>
      <c r="J69" s="58"/>
      <c r="K69" s="58"/>
      <c r="L69" s="57"/>
      <c r="M69" s="57"/>
      <c r="N69" s="56"/>
    </row>
    <row r="70" spans="1:14" x14ac:dyDescent="0.3">
      <c r="A70" s="56"/>
      <c r="B70" s="112"/>
      <c r="C70" s="57"/>
      <c r="D70" s="57"/>
      <c r="E70" s="58"/>
      <c r="F70" s="58"/>
      <c r="G70" s="58"/>
      <c r="H70" s="58"/>
      <c r="I70" s="59"/>
      <c r="J70" s="58"/>
      <c r="K70" s="58"/>
      <c r="L70" s="57"/>
      <c r="M70" s="57"/>
      <c r="N70" s="56"/>
    </row>
    <row r="71" spans="1:14" x14ac:dyDescent="0.3">
      <c r="A71" s="56"/>
      <c r="B71" s="112"/>
      <c r="C71" s="57"/>
      <c r="D71" s="57"/>
      <c r="E71" s="58"/>
      <c r="F71" s="58"/>
      <c r="G71" s="58"/>
      <c r="H71" s="58"/>
      <c r="I71" s="59"/>
      <c r="J71" s="58"/>
      <c r="K71" s="58"/>
      <c r="L71" s="57"/>
      <c r="M71" s="57"/>
      <c r="N71" s="56"/>
    </row>
    <row r="72" spans="1:14" x14ac:dyDescent="0.3">
      <c r="A72" s="56"/>
      <c r="B72" s="112"/>
      <c r="C72" s="57"/>
      <c r="D72" s="57"/>
      <c r="E72" s="58"/>
      <c r="F72" s="58"/>
      <c r="G72" s="58"/>
      <c r="H72" s="58"/>
      <c r="I72" s="59"/>
      <c r="J72" s="58"/>
      <c r="K72" s="58"/>
      <c r="L72" s="57"/>
      <c r="M72" s="57"/>
      <c r="N72" s="56"/>
    </row>
    <row r="73" spans="1:14" x14ac:dyDescent="0.3">
      <c r="A73" s="56"/>
      <c r="B73" s="112"/>
      <c r="C73" s="57"/>
      <c r="D73" s="57"/>
      <c r="E73" s="58"/>
      <c r="F73" s="58"/>
      <c r="G73" s="58"/>
      <c r="H73" s="58"/>
      <c r="I73" s="59"/>
      <c r="J73" s="58"/>
      <c r="K73" s="58"/>
      <c r="L73" s="57"/>
      <c r="M73" s="57"/>
      <c r="N73" s="56"/>
    </row>
    <row r="74" spans="1:14" x14ac:dyDescent="0.3">
      <c r="A74" s="56"/>
      <c r="B74" s="112"/>
      <c r="C74" s="57"/>
      <c r="D74" s="57"/>
      <c r="E74" s="58"/>
      <c r="F74" s="58"/>
      <c r="G74" s="58"/>
      <c r="H74" s="58"/>
      <c r="I74" s="59"/>
      <c r="J74" s="58"/>
      <c r="K74" s="58"/>
      <c r="L74" s="57"/>
      <c r="M74" s="57"/>
      <c r="N74" s="56"/>
    </row>
    <row r="75" spans="1:14" x14ac:dyDescent="0.3">
      <c r="A75" s="56"/>
      <c r="B75" s="112"/>
      <c r="C75" s="57"/>
      <c r="D75" s="57"/>
      <c r="E75" s="58"/>
      <c r="F75" s="58"/>
      <c r="G75" s="58"/>
      <c r="H75" s="58"/>
      <c r="I75" s="59"/>
      <c r="J75" s="58"/>
      <c r="K75" s="58"/>
      <c r="L75" s="57"/>
      <c r="M75" s="57"/>
      <c r="N75" s="56"/>
    </row>
    <row r="76" spans="1:14" x14ac:dyDescent="0.3">
      <c r="A76" s="56"/>
      <c r="B76" s="112"/>
      <c r="C76" s="57"/>
      <c r="D76" s="57"/>
      <c r="E76" s="58"/>
      <c r="F76" s="58"/>
      <c r="G76" s="58"/>
      <c r="H76" s="58"/>
      <c r="I76" s="59"/>
      <c r="J76" s="58"/>
      <c r="K76" s="58"/>
      <c r="L76" s="57"/>
      <c r="M76" s="57"/>
      <c r="N76" s="56"/>
    </row>
    <row r="77" spans="1:14" x14ac:dyDescent="0.3">
      <c r="A77" s="56"/>
      <c r="B77" s="112"/>
      <c r="C77" s="57"/>
      <c r="D77" s="57"/>
      <c r="E77" s="58"/>
      <c r="F77" s="58"/>
      <c r="G77" s="58"/>
      <c r="H77" s="58"/>
      <c r="I77" s="59"/>
      <c r="J77" s="58"/>
      <c r="K77" s="58"/>
      <c r="L77" s="57"/>
      <c r="M77" s="57"/>
      <c r="N77" s="56"/>
    </row>
    <row r="78" spans="1:14" x14ac:dyDescent="0.3">
      <c r="A78" s="56"/>
      <c r="B78" s="112"/>
      <c r="C78" s="57"/>
      <c r="D78" s="57"/>
      <c r="E78" s="58"/>
      <c r="F78" s="58"/>
      <c r="G78" s="58"/>
      <c r="H78" s="58"/>
      <c r="I78" s="59"/>
      <c r="J78" s="58"/>
      <c r="K78" s="58"/>
      <c r="L78" s="57"/>
      <c r="M78" s="57"/>
      <c r="N78" s="56"/>
    </row>
    <row r="79" spans="1:14" x14ac:dyDescent="0.3">
      <c r="A79" s="56"/>
      <c r="B79" s="112"/>
      <c r="C79" s="57"/>
      <c r="D79" s="57"/>
      <c r="E79" s="58"/>
      <c r="F79" s="58"/>
      <c r="G79" s="58"/>
      <c r="H79" s="58"/>
      <c r="I79" s="59"/>
      <c r="J79" s="58"/>
      <c r="K79" s="58"/>
      <c r="L79" s="57"/>
      <c r="M79" s="57"/>
      <c r="N79" s="56"/>
    </row>
    <row r="80" spans="1:14" x14ac:dyDescent="0.3">
      <c r="A80" s="56"/>
      <c r="B80" s="112"/>
      <c r="C80" s="57"/>
      <c r="D80" s="57"/>
      <c r="E80" s="58"/>
      <c r="F80" s="58"/>
      <c r="G80" s="58"/>
      <c r="H80" s="58"/>
      <c r="I80" s="59"/>
      <c r="J80" s="58"/>
      <c r="K80" s="58"/>
      <c r="L80" s="57"/>
      <c r="M80" s="57"/>
      <c r="N80" s="56"/>
    </row>
    <row r="81" spans="1:14" x14ac:dyDescent="0.3">
      <c r="A81" s="56"/>
      <c r="B81" s="112"/>
      <c r="C81" s="57"/>
      <c r="D81" s="57"/>
      <c r="E81" s="58"/>
      <c r="F81" s="58"/>
      <c r="G81" s="58"/>
      <c r="H81" s="58"/>
      <c r="I81" s="59"/>
      <c r="J81" s="58"/>
      <c r="K81" s="58"/>
      <c r="L81" s="57"/>
      <c r="M81" s="57"/>
      <c r="N81" s="56"/>
    </row>
    <row r="82" spans="1:14" x14ac:dyDescent="0.3">
      <c r="A82" s="56"/>
      <c r="B82" s="112"/>
      <c r="C82" s="57"/>
      <c r="D82" s="57"/>
      <c r="E82" s="58"/>
      <c r="F82" s="58"/>
      <c r="G82" s="58"/>
      <c r="H82" s="58"/>
      <c r="I82" s="59"/>
      <c r="J82" s="58"/>
      <c r="K82" s="58"/>
      <c r="L82" s="57"/>
      <c r="M82" s="57"/>
      <c r="N82" s="56"/>
    </row>
    <row r="83" spans="1:14" x14ac:dyDescent="0.3">
      <c r="A83" s="56"/>
      <c r="B83" s="112"/>
      <c r="C83" s="57"/>
      <c r="D83" s="57"/>
      <c r="E83" s="58"/>
      <c r="F83" s="58"/>
      <c r="G83" s="58"/>
      <c r="H83" s="58"/>
      <c r="I83" s="59"/>
      <c r="J83" s="58"/>
      <c r="K83" s="58"/>
      <c r="L83" s="57"/>
      <c r="M83" s="57"/>
      <c r="N83" s="56"/>
    </row>
    <row r="84" spans="1:14" x14ac:dyDescent="0.3">
      <c r="A84" s="56"/>
      <c r="B84" s="112"/>
      <c r="C84" s="57"/>
      <c r="D84" s="57"/>
      <c r="E84" s="58"/>
      <c r="F84" s="58"/>
      <c r="G84" s="58"/>
      <c r="H84" s="58"/>
      <c r="I84" s="59"/>
      <c r="J84" s="58"/>
      <c r="K84" s="58"/>
      <c r="L84" s="57"/>
      <c r="M84" s="57"/>
      <c r="N84" s="56"/>
    </row>
    <row r="85" spans="1:14" x14ac:dyDescent="0.3">
      <c r="A85" s="56"/>
      <c r="B85" s="112"/>
      <c r="C85" s="57"/>
      <c r="D85" s="57"/>
      <c r="E85" s="58"/>
      <c r="F85" s="58"/>
      <c r="G85" s="58"/>
      <c r="H85" s="58"/>
      <c r="I85" s="59"/>
      <c r="J85" s="58"/>
      <c r="K85" s="58"/>
      <c r="L85" s="57"/>
      <c r="M85" s="57"/>
      <c r="N85" s="56"/>
    </row>
    <row r="86" spans="1:14" x14ac:dyDescent="0.3">
      <c r="A86" s="56"/>
      <c r="B86" s="112"/>
      <c r="C86" s="57"/>
      <c r="D86" s="57"/>
      <c r="E86" s="58"/>
      <c r="F86" s="58"/>
      <c r="G86" s="58"/>
      <c r="H86" s="58"/>
      <c r="I86" s="59"/>
      <c r="J86" s="58"/>
      <c r="K86" s="58"/>
      <c r="L86" s="57"/>
      <c r="M86" s="57"/>
      <c r="N86" s="56"/>
    </row>
    <row r="87" spans="1:14" x14ac:dyDescent="0.3">
      <c r="A87" s="56"/>
      <c r="B87" s="112"/>
      <c r="C87" s="57"/>
      <c r="D87" s="57"/>
      <c r="E87" s="58"/>
      <c r="F87" s="58"/>
      <c r="G87" s="58"/>
      <c r="H87" s="58"/>
      <c r="I87" s="59"/>
      <c r="J87" s="58"/>
      <c r="K87" s="58"/>
      <c r="L87" s="57"/>
      <c r="M87" s="57"/>
      <c r="N87" s="56"/>
    </row>
    <row r="88" spans="1:14" x14ac:dyDescent="0.3">
      <c r="A88" s="56"/>
      <c r="B88" s="112"/>
      <c r="C88" s="57"/>
      <c r="D88" s="57"/>
      <c r="E88" s="58"/>
      <c r="F88" s="58"/>
      <c r="G88" s="58"/>
      <c r="H88" s="58"/>
      <c r="I88" s="59"/>
      <c r="J88" s="58"/>
      <c r="K88" s="58"/>
      <c r="L88" s="57"/>
      <c r="M88" s="57"/>
      <c r="N88" s="56"/>
    </row>
    <row r="89" spans="1:14" x14ac:dyDescent="0.3">
      <c r="A89" s="56"/>
      <c r="B89" s="112"/>
      <c r="C89" s="57"/>
      <c r="D89" s="57"/>
      <c r="E89" s="58"/>
      <c r="F89" s="58"/>
      <c r="G89" s="58"/>
      <c r="H89" s="58"/>
      <c r="I89" s="59"/>
      <c r="J89" s="58"/>
      <c r="K89" s="58"/>
      <c r="L89" s="57"/>
      <c r="M89" s="57"/>
      <c r="N89" s="56"/>
    </row>
    <row r="90" spans="1:14" x14ac:dyDescent="0.3">
      <c r="A90" s="56"/>
      <c r="B90" s="112"/>
      <c r="C90" s="57"/>
      <c r="D90" s="57"/>
      <c r="E90" s="58"/>
      <c r="F90" s="58"/>
      <c r="G90" s="58"/>
      <c r="H90" s="58"/>
      <c r="I90" s="59"/>
      <c r="J90" s="58"/>
      <c r="K90" s="58"/>
      <c r="L90" s="57"/>
      <c r="M90" s="57"/>
      <c r="N90" s="56"/>
    </row>
    <row r="91" spans="1:14" x14ac:dyDescent="0.3">
      <c r="A91" s="56"/>
      <c r="B91" s="112"/>
      <c r="C91" s="57"/>
      <c r="D91" s="57"/>
      <c r="E91" s="58"/>
      <c r="F91" s="58"/>
      <c r="G91" s="58"/>
      <c r="H91" s="58"/>
      <c r="I91" s="59"/>
      <c r="J91" s="58"/>
      <c r="K91" s="58"/>
      <c r="L91" s="57"/>
      <c r="M91" s="57"/>
      <c r="N91" s="56"/>
    </row>
    <row r="92" spans="1:14" x14ac:dyDescent="0.3">
      <c r="A92" s="56"/>
      <c r="B92" s="112"/>
      <c r="C92" s="57"/>
      <c r="D92" s="57"/>
      <c r="E92" s="58"/>
      <c r="F92" s="58"/>
      <c r="G92" s="58"/>
      <c r="H92" s="58"/>
      <c r="I92" s="59"/>
      <c r="J92" s="58"/>
      <c r="K92" s="58"/>
      <c r="L92" s="57"/>
      <c r="M92" s="57"/>
      <c r="N92" s="56"/>
    </row>
    <row r="93" spans="1:14" x14ac:dyDescent="0.3">
      <c r="A93" s="56"/>
      <c r="B93" s="112"/>
      <c r="C93" s="57"/>
      <c r="D93" s="57"/>
      <c r="E93" s="58"/>
      <c r="F93" s="58"/>
      <c r="G93" s="58"/>
      <c r="H93" s="58"/>
      <c r="I93" s="59"/>
      <c r="J93" s="58"/>
      <c r="K93" s="58"/>
      <c r="L93" s="57"/>
      <c r="M93" s="57"/>
      <c r="N93" s="56"/>
    </row>
    <row r="94" spans="1:14" x14ac:dyDescent="0.3">
      <c r="A94" s="56"/>
      <c r="B94" s="112"/>
      <c r="C94" s="57"/>
      <c r="D94" s="57"/>
      <c r="E94" s="58"/>
      <c r="F94" s="58"/>
      <c r="G94" s="58"/>
      <c r="H94" s="58"/>
      <c r="I94" s="59"/>
      <c r="J94" s="58"/>
      <c r="K94" s="58"/>
      <c r="L94" s="57"/>
      <c r="M94" s="57"/>
      <c r="N94" s="56"/>
    </row>
    <row r="95" spans="1:14" x14ac:dyDescent="0.3">
      <c r="A95" s="56"/>
      <c r="B95" s="112"/>
      <c r="C95" s="57"/>
      <c r="D95" s="57"/>
      <c r="E95" s="58"/>
      <c r="F95" s="58"/>
      <c r="G95" s="58"/>
      <c r="H95" s="58"/>
      <c r="I95" s="59"/>
      <c r="J95" s="58"/>
      <c r="K95" s="58"/>
      <c r="L95" s="57"/>
      <c r="M95" s="57"/>
      <c r="N95" s="56"/>
    </row>
    <row r="96" spans="1:14" x14ac:dyDescent="0.3">
      <c r="A96" s="56"/>
      <c r="B96" s="112"/>
      <c r="C96" s="57"/>
      <c r="D96" s="57"/>
      <c r="E96" s="58"/>
      <c r="F96" s="58"/>
      <c r="G96" s="58"/>
      <c r="H96" s="58"/>
      <c r="I96" s="59"/>
      <c r="J96" s="58"/>
      <c r="K96" s="58"/>
      <c r="L96" s="57"/>
      <c r="M96" s="57"/>
      <c r="N96" s="56"/>
    </row>
    <row r="97" spans="1:14" x14ac:dyDescent="0.3">
      <c r="A97" s="56"/>
      <c r="B97" s="112"/>
      <c r="C97" s="57"/>
      <c r="D97" s="57"/>
      <c r="E97" s="58"/>
      <c r="F97" s="58"/>
      <c r="G97" s="58"/>
      <c r="H97" s="58"/>
      <c r="I97" s="59"/>
      <c r="J97" s="58"/>
      <c r="K97" s="58"/>
      <c r="L97" s="57"/>
      <c r="M97" s="57"/>
      <c r="N97" s="56"/>
    </row>
    <row r="98" spans="1:14" x14ac:dyDescent="0.3">
      <c r="A98" s="56"/>
      <c r="B98" s="112"/>
      <c r="C98" s="57"/>
      <c r="D98" s="57"/>
      <c r="E98" s="58"/>
      <c r="F98" s="58"/>
      <c r="G98" s="58"/>
      <c r="H98" s="58"/>
      <c r="I98" s="59"/>
      <c r="J98" s="58"/>
      <c r="K98" s="58"/>
      <c r="L98" s="57"/>
      <c r="M98" s="57"/>
      <c r="N98" s="56"/>
    </row>
    <row r="99" spans="1:14" x14ac:dyDescent="0.3">
      <c r="A99" s="56"/>
      <c r="B99" s="112"/>
      <c r="C99" s="57"/>
      <c r="D99" s="57"/>
      <c r="E99" s="58"/>
      <c r="F99" s="58"/>
      <c r="G99" s="58"/>
      <c r="H99" s="58"/>
      <c r="I99" s="59"/>
      <c r="J99" s="58"/>
      <c r="K99" s="58"/>
      <c r="L99" s="57"/>
      <c r="M99" s="57"/>
      <c r="N99" s="56"/>
    </row>
    <row r="100" spans="1:14" x14ac:dyDescent="0.3">
      <c r="A100" s="56"/>
      <c r="B100" s="112"/>
      <c r="C100" s="57"/>
      <c r="D100" s="57"/>
      <c r="E100" s="58"/>
      <c r="F100" s="58"/>
      <c r="G100" s="58"/>
      <c r="H100" s="58"/>
      <c r="I100" s="59"/>
      <c r="J100" s="58"/>
      <c r="K100" s="58"/>
      <c r="L100" s="57"/>
      <c r="M100" s="57"/>
      <c r="N100" s="56"/>
    </row>
    <row r="101" spans="1:14" x14ac:dyDescent="0.3">
      <c r="A101" s="56"/>
      <c r="B101" s="112"/>
      <c r="C101" s="57"/>
      <c r="D101" s="57"/>
      <c r="E101" s="58"/>
      <c r="F101" s="58"/>
      <c r="G101" s="58"/>
      <c r="H101" s="58"/>
      <c r="I101" s="59"/>
      <c r="J101" s="58"/>
      <c r="K101" s="58"/>
      <c r="L101" s="57"/>
      <c r="M101" s="57"/>
      <c r="N101" s="56"/>
    </row>
    <row r="102" spans="1:14" x14ac:dyDescent="0.3">
      <c r="A102" s="56"/>
      <c r="B102" s="112"/>
      <c r="C102" s="57"/>
      <c r="D102" s="57"/>
      <c r="E102" s="58"/>
      <c r="F102" s="58"/>
      <c r="G102" s="58"/>
      <c r="H102" s="58"/>
      <c r="I102" s="59"/>
      <c r="J102" s="58"/>
      <c r="K102" s="58"/>
      <c r="L102" s="57"/>
      <c r="M102" s="57"/>
      <c r="N102" s="56"/>
    </row>
    <row r="103" spans="1:14" x14ac:dyDescent="0.3">
      <c r="A103" s="56"/>
      <c r="B103" s="112"/>
      <c r="C103" s="57"/>
      <c r="D103" s="57"/>
      <c r="E103" s="58"/>
      <c r="F103" s="58"/>
      <c r="G103" s="58"/>
      <c r="H103" s="58"/>
      <c r="I103" s="59"/>
      <c r="J103" s="58"/>
      <c r="K103" s="58"/>
      <c r="L103" s="57"/>
      <c r="M103" s="57"/>
      <c r="N103" s="56"/>
    </row>
    <row r="104" spans="1:14" x14ac:dyDescent="0.3">
      <c r="A104" s="56"/>
      <c r="B104" s="112"/>
      <c r="C104" s="57"/>
      <c r="D104" s="57"/>
      <c r="E104" s="58"/>
      <c r="F104" s="58"/>
      <c r="G104" s="58"/>
      <c r="H104" s="58"/>
      <c r="I104" s="59"/>
      <c r="J104" s="58"/>
      <c r="K104" s="58"/>
      <c r="L104" s="57"/>
      <c r="M104" s="57"/>
      <c r="N104" s="56"/>
    </row>
    <row r="105" spans="1:14" x14ac:dyDescent="0.3">
      <c r="A105" s="56"/>
      <c r="B105" s="112"/>
      <c r="C105" s="57"/>
      <c r="D105" s="57"/>
      <c r="E105" s="58"/>
      <c r="F105" s="58"/>
      <c r="G105" s="58"/>
      <c r="H105" s="58"/>
      <c r="I105" s="59"/>
      <c r="J105" s="58"/>
      <c r="K105" s="58"/>
      <c r="L105" s="57"/>
      <c r="M105" s="57"/>
      <c r="N105" s="56"/>
    </row>
    <row r="106" spans="1:14" x14ac:dyDescent="0.3">
      <c r="A106" s="56"/>
      <c r="B106" s="112"/>
      <c r="C106" s="57"/>
      <c r="D106" s="57"/>
      <c r="E106" s="58"/>
      <c r="F106" s="58"/>
      <c r="G106" s="58"/>
      <c r="H106" s="58"/>
      <c r="I106" s="59"/>
      <c r="J106" s="58"/>
      <c r="K106" s="58"/>
      <c r="L106" s="57"/>
      <c r="M106" s="57"/>
      <c r="N106" s="56"/>
    </row>
    <row r="107" spans="1:14" x14ac:dyDescent="0.3">
      <c r="A107" s="56"/>
      <c r="B107" s="112"/>
      <c r="C107" s="57"/>
      <c r="D107" s="57"/>
      <c r="E107" s="58"/>
      <c r="F107" s="58"/>
      <c r="G107" s="58"/>
      <c r="H107" s="58"/>
      <c r="I107" s="59"/>
      <c r="J107" s="58"/>
      <c r="K107" s="58"/>
      <c r="L107" s="57"/>
      <c r="M107" s="57"/>
      <c r="N107" s="56"/>
    </row>
    <row r="108" spans="1:14" x14ac:dyDescent="0.3">
      <c r="A108" s="56"/>
      <c r="B108" s="112"/>
      <c r="C108" s="57"/>
      <c r="D108" s="57"/>
      <c r="E108" s="58"/>
      <c r="F108" s="58"/>
      <c r="G108" s="58"/>
      <c r="H108" s="58"/>
      <c r="I108" s="59"/>
      <c r="J108" s="58"/>
      <c r="K108" s="58"/>
      <c r="L108" s="57"/>
      <c r="M108" s="57"/>
      <c r="N108" s="56"/>
    </row>
    <row r="109" spans="1:14" x14ac:dyDescent="0.3">
      <c r="A109" s="56"/>
      <c r="B109" s="112"/>
      <c r="C109" s="57"/>
      <c r="D109" s="57"/>
      <c r="E109" s="58"/>
      <c r="F109" s="58"/>
      <c r="G109" s="58"/>
      <c r="H109" s="58"/>
      <c r="I109" s="59"/>
      <c r="J109" s="58"/>
      <c r="K109" s="58"/>
      <c r="L109" s="57"/>
      <c r="M109" s="57"/>
      <c r="N109" s="56"/>
    </row>
    <row r="110" spans="1:14" x14ac:dyDescent="0.3">
      <c r="A110" s="56"/>
      <c r="B110" s="112"/>
      <c r="C110" s="57"/>
      <c r="D110" s="57"/>
      <c r="E110" s="58"/>
      <c r="F110" s="58"/>
      <c r="G110" s="58"/>
      <c r="H110" s="58"/>
      <c r="I110" s="59"/>
      <c r="J110" s="58"/>
      <c r="K110" s="58"/>
      <c r="L110" s="57"/>
      <c r="M110" s="57"/>
      <c r="N110" s="56"/>
    </row>
  </sheetData>
  <sheetProtection algorithmName="SHA-512" hashValue="y7arN6kiF1HUbfKWLGExTv8UxL8iVkI1ju/xyaHevHn8VujTjdGrJBSCr4EmBU/kTSKXjygmLELXNJEcTOv/DA==" saltValue="ql5/fsDx4hTZEnFeW9ZOnA==" spinCount="100000" sheet="1" formatRows="0"/>
  <mergeCells count="23">
    <mergeCell ref="L8:N8"/>
    <mergeCell ref="E4:G4"/>
    <mergeCell ref="H4:N4"/>
    <mergeCell ref="A1:N1"/>
    <mergeCell ref="A2:D4"/>
    <mergeCell ref="E2:G2"/>
    <mergeCell ref="H2:N2"/>
    <mergeCell ref="E3:G3"/>
    <mergeCell ref="H3:N3"/>
    <mergeCell ref="A5:N6"/>
    <mergeCell ref="F8:H8"/>
    <mergeCell ref="A8:E8"/>
    <mergeCell ref="B7:M7"/>
    <mergeCell ref="A9:A10"/>
    <mergeCell ref="J9:J10"/>
    <mergeCell ref="K9:K10"/>
    <mergeCell ref="I8:K8"/>
    <mergeCell ref="I9:I10"/>
    <mergeCell ref="B9:B10"/>
    <mergeCell ref="E9:E10"/>
    <mergeCell ref="F9:F10"/>
    <mergeCell ref="G9:G10"/>
    <mergeCell ref="H9:H10"/>
  </mergeCells>
  <phoneticPr fontId="16" type="noConversion"/>
  <dataValidations xWindow="198" yWindow="611" count="12">
    <dataValidation operator="greaterThan" allowBlank="1" showInputMessage="1" errorTitle="BŁĄD" promptTitle="MOŻE ZOSTAĆ PUSTE" prompt=" " sqref="A11:A110" xr:uid="{EE454EE7-A1F6-4676-8ECE-291CEDBF6719}"/>
    <dataValidation type="textLength" operator="greaterThanOrEqual" allowBlank="1" showInputMessage="1" showErrorMessage="1" errorTitle="WPISZ PEŁNY NUMER GEODEZYJNY" error="Wpisz PEŁNY numer GEODEZYJNY działki (identyfikator), łącznie z numerem TERYT i numerem obrębu (ewentualnie numerem arkusza mapy). Przykłady:_x000a_140611_4.0002.393/6_x000a_146301_1.0060.AR_47.24/3" promptTitle="WPISZ PEŁNY NUMER GEODEZYJNY" prompt="Wpisz PEŁNY numer GEODEZYJNY działki (identyfikator), łącznie z numerem TERYT i numerem obrębu (ewentualnie numerem arkusza mapy). Przykłady:_x000a_140611_4.0002.393/6_x000a_146301_1.0060.AR_47.24/3" sqref="B11:B110" xr:uid="{7EB61316-C2AE-4B06-9051-CD9771396C88}">
      <formula1>10</formula1>
    </dataValidation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DZIAŁKI EWIDENCYJNEJ" prompt="Wpisz powierzchnię całkowitą działki ewidencyjnej zgodnie z danymi geodecyjnymi." sqref="C11:C110" xr:uid="{7DCE1159-637F-44A3-95AF-8060E7DF1F47}">
      <formula1>0</formula1>
      <formula2>200</formula2>
    </dataValidation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POWIERZCHNI GATUNKU" prompt="Wpisz powierzchnię uprawy danego gatunku w obrębie wskazanej obok działki ewidencyjnej. _x000a_Powierzchnia nie może być większa niż powierzchnia działki ew." sqref="D11:D110" xr:uid="{6B10C2D1-1935-47AE-9675-540174111A28}">
      <formula1>0</formula1>
      <formula2>200</formula2>
    </dataValidation>
    <dataValidation allowBlank="1" showInputMessage="1" promptTitle="WPISZ NAZWĘ POWIATU" prompt="np. grójecki, płoński" sqref="F11:F110" xr:uid="{3DF2F508-E2F8-490D-8511-44C4D0FBE373}"/>
    <dataValidation allowBlank="1" showInputMessage="1" showErrorMessage="1" promptTitle="WPISZ NAZWĘ GMINY" prompt="np. Warka, Biała Rawska" sqref="G11:G110" xr:uid="{ACCCA5D8-58A0-4EE1-982A-B6282A22E8A8}"/>
    <dataValidation allowBlank="1" showInputMessage="1" promptTitle="WPISZ NAZWĘ OBRĘBU" prompt="np. BELSK DUŻY, PGR STARA WIEŚ" sqref="H11:H110" xr:uid="{20D4556B-692D-434A-A1F8-C4C3D1EB5074}"/>
    <dataValidation type="whole" allowBlank="1" showInputMessage="1" showErrorMessage="1" errorTitle="BŁEDNY NUMER OBRĘBU" error="Wpisz liczbę całkowitą większą od zera, masymalnie czterocyfrową." promptTitle="WPISZ NUMER OBRĘBU" prompt="np. 0003, 0017" sqref="I11:I110" xr:uid="{7F195391-B99F-4DDA-B0D8-AF638D85FD5B}">
      <formula1>1</formula1>
      <formula2>9999</formula2>
    </dataValidation>
    <dataValidation allowBlank="1" showInputMessage="1" promptTitle="WPISZ NAZWĘ ODMIANY" prompt="Upewnij się, czy nazwa jest zgodna z oficjalną pisownią, ponieważ ta odmiana zostanie wpisana na certyfikacie." sqref="K11:K110" xr:uid="{3AF4A370-E67A-415B-B395-EDD598BF1570}"/>
    <dataValidation type="decimal" allowBlank="1" showInputMessage="1" showErrorMessage="1" errorTitle="BŁĘDNA WARTOŚĆ POWIERZCHNI" error="Wpisz powierzchnię uprawy w hektarach, użyj przecinka w celu wpisania wartości dzisiętnych._x000a_Maksymalna powierzchnia działki: 200 ha" promptTitle="DOTYCZY POWIERZCHNI ODMIANY" prompt="Wpisz powierzchnię uprawy danej odmiany w obrębie wskazanej obok działki ewidencyjnej. _x000a_Powierzchnia nie może być większa niż powierzchnia działki ew." sqref="L11:L110" xr:uid="{0B463728-60C8-4673-90AD-0B3CCC159981}">
      <formula1>0</formula1>
      <formula2>200</formula2>
    </dataValidation>
    <dataValidation type="decimal" operator="greaterThan" allowBlank="1" showInputMessage="1" showErrorMessage="1" errorTitle="BŁĘDNA WARTOŚĆ PLONU" error=" Wpisz przewidywany plon uprawy w tonach, użyj przecinka w celu wpisania wartości dzisiętnych" promptTitle="DOTYCZY DANEJ ODMIANY" prompt="Wpisz przewidywany plon odmiany na wskazanej działce." sqref="M11:M110" xr:uid="{196DA246-3ECA-431E-957A-C3D47ACE4E87}">
      <formula1>0</formula1>
    </dataValidation>
    <dataValidation type="list" allowBlank="1" showInputMessage="1" showErrorMessage="1" errorTitle="BŁĄD WYBORU MIESIĄCA" error="Wybierz z listy rozwijanej lub wpisz liczbę odpowiadającą miesiącowi planowanego zbioru uprawy._x000a_Dozwolone liczby od 1 do 12." promptTitle="WYBIERZ MIESIĄC ZBIORU" prompt="Wybierz z listy rozwijanej lub wpisz liczbę odpowiadającą miesiącowi planowanego zbioru uprawy." sqref="N11:N110" xr:uid="{6C93907D-7623-4E51-A897-21F447CC38D8}">
      <formula1>"1,2,3,4,5,6,7,8,9,10,11,12"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&amp;R&amp;"-,Pogrubiony"&amp;14&amp;K00-047SEZON 2025</oddHeader>
    <oddFooter>&amp;L&amp;9&amp;K00-042Formularz IP.LU.2025.01&amp;RStrona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9A9419D-3134-407F-BEB3-CD1318517AAE}">
            <xm:f>IF(KONTROLKI!$P4=1,1,0)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A12:N110</xm:sqref>
        </x14:conditionalFormatting>
        <x14:conditionalFormatting xmlns:xm="http://schemas.microsoft.com/office/excel/2006/main">
          <x14:cfRule type="expression" priority="17" id="{D3E17F5A-BC9A-446F-A3D8-6D78443F00FF}">
            <xm:f>OR(NOT(KONTROLKI!$E$1),KONTROLKI!$E$2)</xm:f>
            <x14:dxf>
              <fill>
                <patternFill>
                  <bgColor rgb="FFFF0000"/>
                </patternFill>
              </fill>
            </x14:dxf>
          </x14:cfRule>
          <xm:sqref>B7:M7</xm:sqref>
        </x14:conditionalFormatting>
        <x14:conditionalFormatting xmlns:xm="http://schemas.microsoft.com/office/excel/2006/main">
          <x14:cfRule type="expression" priority="4" id="{C859BEB0-6692-4A91-8ABF-73FA9D7BAA32}">
            <xm:f>IF(KONTROLKI!$T3=1,1,0)</xm:f>
            <x14:dxf>
              <fill>
                <patternFill>
                  <bgColor rgb="FFFF4747"/>
                </patternFill>
              </fill>
            </x14:dxf>
          </x14:cfRule>
          <x14:cfRule type="expression" priority="5" id="{A6C3F263-5D3B-4A08-A04E-59EAE6108862}">
            <xm:f>IF(KONTROLKI!$P3=1,IF(KONTROLKI!B3,0,1),0)</xm:f>
            <x14:dxf>
              <fill>
                <patternFill>
                  <bgColor rgb="FFFF4747"/>
                </patternFill>
              </fill>
            </x14:dxf>
          </x14:cfRule>
          <xm:sqref>B11:N110</xm:sqref>
        </x14:conditionalFormatting>
        <x14:conditionalFormatting xmlns:xm="http://schemas.microsoft.com/office/excel/2006/main">
          <x14:cfRule type="expression" priority="7" id="{535ADBB4-5906-4E88-A93E-6587D2E651D1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C11:C110</xm:sqref>
        </x14:conditionalFormatting>
        <x14:conditionalFormatting xmlns:xm="http://schemas.microsoft.com/office/excel/2006/main">
          <x14:cfRule type="expression" priority="3" id="{EB77EBCD-A81F-48FC-982B-5B664D4CCD08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m:sqref>C11:D110</xm:sqref>
        </x14:conditionalFormatting>
        <x14:conditionalFormatting xmlns:xm="http://schemas.microsoft.com/office/excel/2006/main">
          <x14:cfRule type="expression" priority="11" id="{9AB7E3C9-C460-4C70-937F-2B95C7574237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D11:D110</xm:sqref>
        </x14:conditionalFormatting>
        <x14:conditionalFormatting xmlns:xm="http://schemas.microsoft.com/office/excel/2006/main">
          <x14:cfRule type="expression" priority="1" id="{77842E82-19B3-4DC9-B25E-8A250BDD86E7}">
            <xm:f>IF(KONTROLKI!X3=1,1,0)</xm:f>
            <x14:dxf>
              <fill>
                <patternFill>
                  <bgColor rgb="FFFF4747"/>
                </patternFill>
              </fill>
            </x14:dxf>
          </x14:cfRule>
          <xm:sqref>J11:J110</xm:sqref>
        </x14:conditionalFormatting>
        <x14:conditionalFormatting xmlns:xm="http://schemas.microsoft.com/office/excel/2006/main">
          <x14:cfRule type="expression" priority="10" id="{8BC4512E-A41B-402B-8140-D11BA2CD0202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14:cfRule type="expression" priority="13" id="{F9F92D82-D598-4247-82E8-66094D71B805}">
            <xm:f>IF(KONTROLKI!$P3=1,IF(KONTROLKI!W3,1,0),0)</xm:f>
            <x14:dxf>
              <fill>
                <patternFill>
                  <bgColor rgb="FFFF4747"/>
                </patternFill>
              </fill>
            </x14:dxf>
          </x14:cfRule>
          <xm:sqref>L11:L110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98" yWindow="611" count="3">
        <x14:dataValidation type="list" allowBlank="1" showInputMessage="1" showErrorMessage="1" errorTitle="BŁĘDNA NAZWA WOJEWÓDZTWA" error="Wprowadzono błędną nazwę województwa. Ta komórka musi być wybrana z listy rozwijanej lub zostawiona pusta." promptTitle="WYBIERZ WOJEWÓDZTWO Z LISTY" prompt="ROZWIJANEJ._x000a_Wartości spoza listy nie są dozwolone." xr:uid="{5EAC0EF3-5A0D-45DA-80F9-48E025DDC966}">
          <x14:formula1>
            <xm:f>SŁOWNIKI!$F$2:$F$17</xm:f>
          </x14:formula1>
          <xm:sqref>E12:E110</xm:sqref>
        </x14:dataValidation>
        <x14:dataValidation type="list" allowBlank="1" showInputMessage="1" showErrorMessage="1" errorTitle="BŁĘDNA NAZWA WOJEWÓDZTWA" error="Wprowadzono błędną nazwę województwa._x000a_ Ta komórka musi być wybrana z listy rozwijanej lub zostawiona pusta." promptTitle="WYBIERZ WOJEWÓDZTOW Z LISTY" prompt="ROZWIJANEJ._x000a_Wartości spoza listy nie są dozwolone." xr:uid="{4232AC34-3AEC-498C-B8FC-7B9122589425}">
          <x14:formula1>
            <xm:f>SŁOWNIKI!$F$2:$F$17</xm:f>
          </x14:formula1>
          <xm:sqref>E11</xm:sqref>
        </x14:dataValidation>
        <x14:dataValidation type="list" allowBlank="1" showInputMessage="1" showErrorMessage="1" errorTitle="BŁEDNA NAZWA GATUNKU" error="Wprowadzono błędną nazwę gatunku. _x000a_Ta komórka musi być wybrana z listy rozwijanej lub zostawiona pusta." promptTitle="WYBIERZ GATUNEK Z LISTY " prompt="ROZWIJANEJ._x000a_Lista obejmuje wszystkie gatunki dopuszczone do IP._x000a_Wartości spoza listy nie są dozwolone." xr:uid="{CD1D9C61-E88F-42E6-9D74-7B40B068A3F8}">
          <x14:formula1>
            <xm:f>SŁOWNIKI!$A$2:$A$61</xm:f>
          </x14:formula1>
          <xm:sqref>J11:J110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02AC-EB9A-4BBC-856E-F04683845E6C}">
  <dimension ref="A1:U87"/>
  <sheetViews>
    <sheetView zoomScale="130" zoomScaleNormal="130" workbookViewId="0">
      <selection sqref="A1:T1"/>
    </sheetView>
  </sheetViews>
  <sheetFormatPr defaultRowHeight="14.4" x14ac:dyDescent="0.3"/>
  <cols>
    <col min="1" max="19" width="5" customWidth="1"/>
    <col min="20" max="20" width="3.88671875" customWidth="1"/>
    <col min="21" max="22" width="8.88671875" style="12"/>
    <col min="23" max="23" width="8.88671875" style="12" customWidth="1"/>
    <col min="24" max="16384" width="8.88671875" style="12"/>
  </cols>
  <sheetData>
    <row r="1" spans="1:20" ht="24" customHeight="1" x14ac:dyDescent="0.3">
      <c r="A1" s="259" t="s">
        <v>18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ht="18" customHeight="1" thickBot="1" x14ac:dyDescent="0.35">
      <c r="A2" s="260" t="s">
        <v>142</v>
      </c>
      <c r="B2" s="260"/>
      <c r="C2" s="260"/>
      <c r="D2" s="260"/>
      <c r="E2" s="260"/>
      <c r="F2" s="260"/>
      <c r="G2" s="261">
        <f>'1 - Dane do umowy'!D5</f>
        <v>0</v>
      </c>
      <c r="H2" s="261"/>
      <c r="I2" s="261"/>
      <c r="J2" s="261"/>
      <c r="K2" s="262" t="str">
        <f>"w miejscowości "&amp;'1 - Dane do umowy'!D13&amp;", pomiędzy:"</f>
        <v>w miejscowości , pomiędzy:</v>
      </c>
      <c r="L2" s="262"/>
      <c r="M2" s="262"/>
      <c r="N2" s="262"/>
      <c r="O2" s="262"/>
      <c r="P2" s="262"/>
      <c r="Q2" s="262"/>
      <c r="R2" s="262"/>
      <c r="S2" s="262"/>
      <c r="T2" s="262"/>
    </row>
    <row r="3" spans="1:20" ht="18" customHeight="1" thickBot="1" x14ac:dyDescent="0.35">
      <c r="A3" s="263" t="s">
        <v>62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5"/>
    </row>
    <row r="4" spans="1:20" ht="30" customHeight="1" x14ac:dyDescent="0.3">
      <c r="A4" s="266"/>
      <c r="B4" s="267"/>
      <c r="C4" s="268" t="str">
        <f>IF('1 - Dane do umowy'!D6&lt;&gt;"",'1 - Dane do umowy'!D6,"-")</f>
        <v>-</v>
      </c>
      <c r="D4" s="268"/>
      <c r="E4" s="268"/>
      <c r="F4" s="269"/>
      <c r="G4" s="266"/>
      <c r="H4" s="267"/>
      <c r="I4" s="268" t="str">
        <f>IF('1 - Dane do umowy'!D7&lt;&gt;"",'1 - Dane do umowy'!D7,"-")</f>
        <v>-</v>
      </c>
      <c r="J4" s="268"/>
      <c r="K4" s="268"/>
      <c r="L4" s="269"/>
      <c r="M4" s="266"/>
      <c r="N4" s="267"/>
      <c r="O4" s="268" t="str">
        <f>IF('1 - Dane do umowy'!D8&lt;&gt;"",'1 - Dane do umowy'!D8,"-")</f>
        <v>-</v>
      </c>
      <c r="P4" s="268"/>
      <c r="Q4" s="268"/>
      <c r="R4" s="268"/>
      <c r="S4" s="268"/>
      <c r="T4" s="269"/>
    </row>
    <row r="5" spans="1:20" ht="30" customHeight="1" x14ac:dyDescent="0.3">
      <c r="A5" s="42"/>
      <c r="B5" s="257" t="str">
        <f>IF('1 - Dane do umowy'!D10&lt;&gt;"",'1 - Dane do umowy'!D10,"-")</f>
        <v>-</v>
      </c>
      <c r="C5" s="257"/>
      <c r="D5" s="257"/>
      <c r="E5" s="257"/>
      <c r="F5" s="257"/>
      <c r="G5" s="257"/>
      <c r="H5" s="258"/>
      <c r="I5" s="42"/>
      <c r="J5" s="43" t="str">
        <f>IF('1 - Dane do umowy'!D11&lt;&gt;"",'1 - Dane do umowy'!D11,"-")</f>
        <v>-</v>
      </c>
      <c r="K5" s="42"/>
      <c r="L5" s="43" t="str">
        <f>IF('1 - Dane do umowy'!D12&lt;&gt;"",'1 - Dane do umowy'!D12,"-")</f>
        <v>-</v>
      </c>
      <c r="M5" s="255"/>
      <c r="N5" s="256"/>
      <c r="O5" s="257" t="str">
        <f>IF('1 - Dane do umowy'!D13&lt;&gt;"",'1 - Dane do umowy'!D13,"-")</f>
        <v>-</v>
      </c>
      <c r="P5" s="257"/>
      <c r="Q5" s="257"/>
      <c r="R5" s="257"/>
      <c r="S5" s="257"/>
      <c r="T5" s="258"/>
    </row>
    <row r="6" spans="1:20" ht="30" customHeight="1" x14ac:dyDescent="0.3">
      <c r="A6" s="255"/>
      <c r="B6" s="256"/>
      <c r="C6" s="257" t="str">
        <f>IF('1 - Dane do umowy'!D14&lt;&gt;"",'1 - Dane do umowy'!D14,"-")</f>
        <v>-</v>
      </c>
      <c r="D6" s="258"/>
      <c r="E6" s="42"/>
      <c r="F6" s="257" t="str">
        <f>IF('1 - Dane do umowy'!D15&lt;&gt;"",'1 - Dane do umowy'!D15,"-")</f>
        <v>-</v>
      </c>
      <c r="G6" s="257"/>
      <c r="H6" s="257"/>
      <c r="I6" s="257"/>
      <c r="J6" s="258"/>
      <c r="K6" s="42"/>
      <c r="L6" s="257" t="str">
        <f>IF('1 - Dane do umowy'!D17&lt;&gt;"",'1 - Dane do umowy'!D17,"-")</f>
        <v>-</v>
      </c>
      <c r="M6" s="257"/>
      <c r="N6" s="257"/>
      <c r="O6" s="258"/>
      <c r="P6" s="42"/>
      <c r="Q6" s="257" t="str">
        <f>IF('1 - Dane do umowy'!D18&lt;&gt;"",'1 - Dane do umowy'!D18,"-")</f>
        <v>-</v>
      </c>
      <c r="R6" s="257"/>
      <c r="S6" s="257"/>
      <c r="T6" s="258"/>
    </row>
    <row r="7" spans="1:20" ht="30" customHeight="1" x14ac:dyDescent="0.3">
      <c r="A7" s="42"/>
      <c r="B7" s="257" t="str">
        <f>IF('1 - Dane do umowy'!D19&lt;&gt;"",'1 - Dane do umowy'!D19,"-")</f>
        <v>-</v>
      </c>
      <c r="C7" s="257"/>
      <c r="D7" s="257"/>
      <c r="E7" s="257"/>
      <c r="F7" s="257"/>
      <c r="G7" s="257"/>
      <c r="H7" s="257"/>
      <c r="I7" s="257"/>
      <c r="J7" s="258"/>
      <c r="K7" s="255"/>
      <c r="L7" s="256"/>
      <c r="M7" s="256"/>
      <c r="N7" s="257" t="str">
        <f>IF('1 - Dane do umowy'!D20&lt;&gt;"",'1 - Dane do umowy'!D20,"-")</f>
        <v>-</v>
      </c>
      <c r="O7" s="257"/>
      <c r="P7" s="257"/>
      <c r="Q7" s="257"/>
      <c r="R7" s="257"/>
      <c r="S7" s="257"/>
      <c r="T7" s="258"/>
    </row>
    <row r="8" spans="1:20" ht="30" customHeight="1" x14ac:dyDescent="0.3">
      <c r="A8" s="255"/>
      <c r="B8" s="256"/>
      <c r="C8" s="256"/>
      <c r="D8" s="256"/>
      <c r="E8" s="257" t="str">
        <f>IF('1 - Dane do umowy'!D22&lt;&gt;"",'1 - Dane do umowy'!D22,"-")</f>
        <v>-</v>
      </c>
      <c r="F8" s="257"/>
      <c r="G8" s="257"/>
      <c r="H8" s="257"/>
      <c r="I8" s="257"/>
      <c r="J8" s="258"/>
      <c r="K8" s="255"/>
      <c r="L8" s="256"/>
      <c r="M8" s="256"/>
      <c r="N8" s="257" t="str">
        <f>IF('1 - Dane do umowy'!D23&lt;&gt;"",'1 - Dane do umowy'!D23,"-")</f>
        <v>-</v>
      </c>
      <c r="O8" s="257"/>
      <c r="P8" s="257"/>
      <c r="Q8" s="257"/>
      <c r="R8" s="257"/>
      <c r="S8" s="257"/>
      <c r="T8" s="258"/>
    </row>
    <row r="9" spans="1:20" ht="30" customHeight="1" x14ac:dyDescent="0.3">
      <c r="A9" s="255"/>
      <c r="B9" s="256"/>
      <c r="C9" s="256"/>
      <c r="D9" s="257" t="str">
        <f>IF('1 - Dane do umowy'!D24&lt;&gt;"",'1 - Dane do umowy'!D24,"-")</f>
        <v>-</v>
      </c>
      <c r="E9" s="257"/>
      <c r="F9" s="257"/>
      <c r="G9" s="257"/>
      <c r="H9" s="257"/>
      <c r="I9" s="257"/>
      <c r="J9" s="258"/>
      <c r="K9" s="255"/>
      <c r="L9" s="256"/>
      <c r="M9" s="257" t="str">
        <f>IF('1 - Dane do umowy'!D25&lt;&gt;"",'1 - Dane do umowy'!D25,"-")</f>
        <v>-</v>
      </c>
      <c r="N9" s="257"/>
      <c r="O9" s="257"/>
      <c r="P9" s="257"/>
      <c r="Q9" s="257"/>
      <c r="R9" s="257"/>
      <c r="S9" s="257"/>
      <c r="T9" s="258"/>
    </row>
    <row r="10" spans="1:20" ht="30" customHeight="1" x14ac:dyDescent="0.3">
      <c r="A10" s="255"/>
      <c r="B10" s="256"/>
      <c r="C10" s="256"/>
      <c r="D10" s="257">
        <f>'1 - Dane do umowy'!D26</f>
        <v>0</v>
      </c>
      <c r="E10" s="257"/>
      <c r="F10" s="257"/>
      <c r="G10" s="257"/>
      <c r="H10" s="258"/>
      <c r="I10" s="255"/>
      <c r="J10" s="256"/>
      <c r="K10" s="256"/>
      <c r="L10" s="257" t="str">
        <f>IF('1 - Dane do umowy'!D27&lt;&gt;"",'1 - Dane do umowy'!D27,"-")</f>
        <v>-</v>
      </c>
      <c r="M10" s="257"/>
      <c r="N10" s="257"/>
      <c r="O10" s="257"/>
      <c r="P10" s="257"/>
      <c r="Q10" s="257"/>
      <c r="R10" s="257"/>
      <c r="S10" s="257"/>
      <c r="T10" s="258"/>
    </row>
    <row r="11" spans="1:20" ht="21" customHeight="1" x14ac:dyDescent="0.3">
      <c r="A11" s="8"/>
      <c r="B11" s="252" t="s">
        <v>19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pans="1:20" ht="29.4" customHeight="1" x14ac:dyDescent="0.3">
      <c r="A12" s="237" t="s">
        <v>20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</row>
    <row r="13" spans="1:20" x14ac:dyDescent="0.3">
      <c r="B13" s="246" t="s">
        <v>21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</row>
    <row r="14" spans="1:20" ht="8.4" customHeight="1" x14ac:dyDescent="0.3">
      <c r="A14" s="235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</row>
    <row r="15" spans="1:20" s="41" customFormat="1" ht="15.6" x14ac:dyDescent="0.3">
      <c r="A15" s="242" t="s">
        <v>22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</row>
    <row r="16" spans="1:20" ht="31.8" customHeight="1" x14ac:dyDescent="0.3">
      <c r="A16" s="10" t="s">
        <v>29</v>
      </c>
      <c r="B16" s="236" t="s">
        <v>376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</row>
    <row r="17" spans="1:20" ht="29.4" customHeight="1" x14ac:dyDescent="0.3">
      <c r="A17" s="91" t="s">
        <v>375</v>
      </c>
      <c r="B17" s="304" t="s">
        <v>442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</row>
    <row r="18" spans="1:20" ht="14.4" customHeight="1" x14ac:dyDescent="0.3">
      <c r="A18" s="91" t="s">
        <v>375</v>
      </c>
      <c r="B18" s="305" t="s">
        <v>440</v>
      </c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</row>
    <row r="19" spans="1:20" ht="30.6" customHeight="1" x14ac:dyDescent="0.3">
      <c r="A19" s="91" t="s">
        <v>375</v>
      </c>
      <c r="B19" s="305" t="s">
        <v>441</v>
      </c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</row>
    <row r="20" spans="1:20" ht="14.4" customHeight="1" x14ac:dyDescent="0.3">
      <c r="A20" s="10" t="s">
        <v>30</v>
      </c>
      <c r="B20" s="236" t="str">
        <f>IF('1 - Dane do umowy'!D35="TAK","Przedmiotem umowy jest dodatkowo usługa komunikatów sadowniczych w cenie ","Zleceniodawca nie zamawia komunikatów sadowniczych.")</f>
        <v>Zleceniodawca nie zamawia komunikatów sadowniczych.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7" t="str">
        <f>IF('1 - Dane do umowy'!D35="TAK","500 zł netto.","")</f>
        <v/>
      </c>
      <c r="Q20" s="237"/>
      <c r="R20" s="237"/>
      <c r="S20" s="237"/>
      <c r="T20" s="237"/>
    </row>
    <row r="21" spans="1:20" x14ac:dyDescent="0.3">
      <c r="A21" s="10" t="str">
        <f>IF('1 - Dane do umowy'!D$35="TAK","3.","")</f>
        <v/>
      </c>
      <c r="B21" s="246" t="str">
        <f>IF('1 - Dane do umowy'!D35="TAK","Zleceniodawca wybiera komunikaty ze Stacji:","")</f>
        <v/>
      </c>
      <c r="C21" s="246"/>
      <c r="D21" s="246"/>
      <c r="E21" s="246"/>
      <c r="F21" s="246"/>
      <c r="G21" s="246"/>
      <c r="H21" s="246"/>
      <c r="I21" s="246"/>
      <c r="J21" s="249" t="str">
        <f>IF('1 - Dane do umowy'!D35="TAK",'1 - Dane do umowy'!D37&amp;"   (rejon: "&amp;'1 - Dane do umowy'!D36&amp;")","")</f>
        <v/>
      </c>
      <c r="K21" s="249"/>
      <c r="L21" s="249"/>
      <c r="M21" s="249"/>
      <c r="N21" s="249"/>
      <c r="O21" s="249"/>
      <c r="P21" s="249"/>
      <c r="Q21" s="249"/>
      <c r="R21" s="249"/>
      <c r="S21" s="249"/>
      <c r="T21" s="249"/>
    </row>
    <row r="22" spans="1:20" ht="60" customHeight="1" x14ac:dyDescent="0.3">
      <c r="A22" s="10" t="str">
        <f>IF('1 - Dane do umowy'!D$35="TAK","4.","3.")</f>
        <v>3.</v>
      </c>
      <c r="B22" s="236" t="s">
        <v>159</v>
      </c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</row>
    <row r="23" spans="1:20" ht="8.4" customHeight="1" x14ac:dyDescent="0.3">
      <c r="A23" s="250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</row>
    <row r="24" spans="1:20" s="41" customFormat="1" ht="15.6" x14ac:dyDescent="0.3">
      <c r="A24" s="242" t="s">
        <v>23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</row>
    <row r="25" spans="1:20" ht="31.2" customHeight="1" x14ac:dyDescent="0.3">
      <c r="A25" s="251" t="s">
        <v>377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</row>
    <row r="26" spans="1:20" x14ac:dyDescent="0.3">
      <c r="B26" s="246" t="s">
        <v>25</v>
      </c>
      <c r="C26" s="246"/>
      <c r="D26" s="246"/>
      <c r="E26" s="246"/>
      <c r="F26" s="246"/>
      <c r="G26" s="246"/>
      <c r="H26" s="246"/>
      <c r="I26" s="246"/>
      <c r="J26" s="246"/>
      <c r="K26" s="249" t="s">
        <v>24</v>
      </c>
      <c r="L26" s="249"/>
      <c r="M26" s="249"/>
      <c r="N26" s="249"/>
      <c r="O26" s="249"/>
      <c r="P26" s="249"/>
      <c r="Q26" s="249"/>
      <c r="R26" s="249"/>
      <c r="S26" s="249"/>
      <c r="T26" s="249"/>
    </row>
    <row r="27" spans="1:20" x14ac:dyDescent="0.3">
      <c r="B27" s="246" t="s">
        <v>26</v>
      </c>
      <c r="C27" s="246"/>
      <c r="D27" s="246"/>
      <c r="E27" s="246"/>
      <c r="F27" s="246"/>
      <c r="G27" s="246"/>
      <c r="H27" s="246"/>
      <c r="I27" s="246"/>
      <c r="J27" s="246"/>
      <c r="K27" s="249" t="s">
        <v>374</v>
      </c>
      <c r="L27" s="249"/>
      <c r="M27" s="249"/>
      <c r="N27" s="249"/>
      <c r="O27" s="249"/>
      <c r="P27" s="249"/>
      <c r="Q27" s="249"/>
      <c r="R27" s="249"/>
      <c r="S27" s="249"/>
      <c r="T27" s="249"/>
    </row>
    <row r="28" spans="1:20" x14ac:dyDescent="0.3">
      <c r="B28" s="246" t="s">
        <v>28</v>
      </c>
      <c r="C28" s="246"/>
      <c r="D28" s="246"/>
      <c r="E28" s="246"/>
      <c r="F28" s="246"/>
      <c r="G28" s="246"/>
      <c r="H28" s="246"/>
      <c r="I28" s="246"/>
      <c r="J28" s="246"/>
      <c r="K28" s="249" t="s">
        <v>27</v>
      </c>
      <c r="L28" s="249"/>
      <c r="M28" s="249"/>
      <c r="N28" s="249"/>
      <c r="O28" s="249"/>
      <c r="P28" s="249"/>
      <c r="Q28" s="249"/>
      <c r="R28" s="249"/>
      <c r="S28" s="249"/>
      <c r="T28" s="249"/>
    </row>
    <row r="29" spans="1:20" ht="8.4" customHeight="1" x14ac:dyDescent="0.3">
      <c r="A29" s="235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</row>
    <row r="30" spans="1:20" s="41" customFormat="1" ht="15.6" x14ac:dyDescent="0.3">
      <c r="A30" s="242" t="s">
        <v>74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</row>
    <row r="31" spans="1:20" x14ac:dyDescent="0.3">
      <c r="A31" s="7" t="s">
        <v>29</v>
      </c>
      <c r="B31" s="246" t="s">
        <v>36</v>
      </c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</row>
    <row r="32" spans="1:20" x14ac:dyDescent="0.3">
      <c r="A32" s="7" t="s">
        <v>30</v>
      </c>
      <c r="B32" s="246" t="s">
        <v>37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</row>
    <row r="33" spans="1:20" x14ac:dyDescent="0.3">
      <c r="A33" s="7" t="s">
        <v>31</v>
      </c>
      <c r="B33" s="246" t="s">
        <v>160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</row>
    <row r="34" spans="1:20" x14ac:dyDescent="0.3">
      <c r="A34" s="7" t="s">
        <v>32</v>
      </c>
      <c r="B34" s="246" t="s">
        <v>373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</row>
    <row r="35" spans="1:20" x14ac:dyDescent="0.3">
      <c r="A35" s="7" t="s">
        <v>33</v>
      </c>
      <c r="B35" s="246" t="s">
        <v>38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</row>
    <row r="36" spans="1:20" x14ac:dyDescent="0.3">
      <c r="A36" s="7" t="s">
        <v>34</v>
      </c>
      <c r="B36" s="246" t="s">
        <v>39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</row>
    <row r="37" spans="1:20" x14ac:dyDescent="0.3">
      <c r="A37" s="7" t="s">
        <v>35</v>
      </c>
      <c r="B37" s="246" t="s">
        <v>40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</row>
    <row r="38" spans="1:20" ht="10.8" customHeight="1" x14ac:dyDescent="0.3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</row>
    <row r="39" spans="1:20" s="41" customFormat="1" ht="15.6" x14ac:dyDescent="0.3">
      <c r="A39" s="242" t="s">
        <v>75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</row>
    <row r="40" spans="1:20" x14ac:dyDescent="0.3">
      <c r="A40" s="7" t="s">
        <v>29</v>
      </c>
      <c r="B40" s="246" t="s">
        <v>41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</row>
    <row r="41" spans="1:20" x14ac:dyDescent="0.3">
      <c r="A41" s="7" t="s">
        <v>30</v>
      </c>
      <c r="B41" s="246" t="s">
        <v>161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</row>
    <row r="42" spans="1:20" x14ac:dyDescent="0.3">
      <c r="A42" s="7" t="s">
        <v>31</v>
      </c>
      <c r="B42" s="246" t="s">
        <v>42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</row>
    <row r="43" spans="1:20" x14ac:dyDescent="0.3">
      <c r="C43" s="246" t="s">
        <v>329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</row>
    <row r="44" spans="1:20" x14ac:dyDescent="0.3">
      <c r="C44" s="246" t="s">
        <v>378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</row>
    <row r="45" spans="1:20" x14ac:dyDescent="0.3">
      <c r="C45" s="246" t="s">
        <v>379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</row>
    <row r="46" spans="1:20" x14ac:dyDescent="0.3">
      <c r="A46" s="7" t="s">
        <v>32</v>
      </c>
      <c r="B46" s="246" t="s">
        <v>380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</row>
    <row r="47" spans="1:20" x14ac:dyDescent="0.3">
      <c r="A47" s="7" t="s">
        <v>33</v>
      </c>
      <c r="B47" s="246" t="s">
        <v>381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</row>
    <row r="48" spans="1:20" ht="10.8" customHeight="1" x14ac:dyDescent="0.3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</row>
    <row r="49" spans="1:20" s="41" customFormat="1" ht="15.6" x14ac:dyDescent="0.3">
      <c r="A49" s="242" t="s">
        <v>76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</row>
    <row r="50" spans="1:20" x14ac:dyDescent="0.3">
      <c r="A50" s="7" t="s">
        <v>29</v>
      </c>
      <c r="B50" s="246" t="s">
        <v>43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</row>
    <row r="51" spans="1:20" x14ac:dyDescent="0.3">
      <c r="A51" s="7" t="s">
        <v>30</v>
      </c>
      <c r="B51" s="246" t="s">
        <v>44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</row>
    <row r="52" spans="1:20" ht="30.6" customHeight="1" x14ac:dyDescent="0.3">
      <c r="A52" s="9" t="s">
        <v>31</v>
      </c>
      <c r="B52" s="247" t="s">
        <v>162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</row>
    <row r="53" spans="1:20" ht="30.6" customHeight="1" x14ac:dyDescent="0.3">
      <c r="A53" s="9" t="s">
        <v>32</v>
      </c>
      <c r="B53" s="236" t="s">
        <v>163</v>
      </c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</row>
    <row r="54" spans="1:20" ht="10.8" customHeight="1" x14ac:dyDescent="0.3">
      <c r="A54" s="248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</row>
    <row r="55" spans="1:20" s="41" customFormat="1" ht="15.6" x14ac:dyDescent="0.3">
      <c r="A55" s="242" t="s">
        <v>77</v>
      </c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</row>
    <row r="56" spans="1:20" ht="48" customHeight="1" x14ac:dyDescent="0.3">
      <c r="A56" s="9" t="s">
        <v>29</v>
      </c>
      <c r="B56" s="236" t="s">
        <v>316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</row>
    <row r="57" spans="1:20" ht="48" customHeight="1" x14ac:dyDescent="0.3">
      <c r="A57" s="9" t="s">
        <v>30</v>
      </c>
      <c r="B57" s="236" t="s">
        <v>45</v>
      </c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</row>
    <row r="58" spans="1:20" ht="52.8" customHeight="1" x14ac:dyDescent="0.3">
      <c r="A58" s="9" t="s">
        <v>31</v>
      </c>
      <c r="B58" s="236" t="s">
        <v>382</v>
      </c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</row>
    <row r="59" spans="1:20" ht="37.200000000000003" customHeight="1" x14ac:dyDescent="0.3">
      <c r="B59" s="243" t="s">
        <v>164</v>
      </c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17"/>
    </row>
    <row r="60" spans="1:20" ht="10.8" customHeight="1" x14ac:dyDescent="0.3">
      <c r="A60" s="244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</row>
    <row r="61" spans="1:20" ht="19.2" customHeight="1" x14ac:dyDescent="0.3">
      <c r="B61" s="16" t="s">
        <v>166</v>
      </c>
      <c r="C61" s="15"/>
      <c r="D61" s="245" t="s">
        <v>165</v>
      </c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</row>
    <row r="62" spans="1:20" ht="6.6" customHeight="1" x14ac:dyDescent="0.3">
      <c r="B62" s="18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.6" customHeight="1" x14ac:dyDescent="0.3">
      <c r="B63" s="239" t="str">
        <f>IF('1 - Dane do umowy'!D21&lt;&gt;"","X","")</f>
        <v/>
      </c>
      <c r="C63" s="15"/>
      <c r="D63" s="241" t="s">
        <v>176</v>
      </c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</row>
    <row r="64" spans="1:20" ht="15.6" customHeight="1" x14ac:dyDescent="0.3">
      <c r="B64" s="240"/>
      <c r="C64" s="15"/>
      <c r="D64" s="241" t="str">
        <f>IF('1 - Dane do umowy'!D21&lt;&gt;"",'1 - Dane do umowy'!D21,"")</f>
        <v/>
      </c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19"/>
      <c r="R64" s="19"/>
      <c r="S64" s="19"/>
      <c r="T64" s="19"/>
    </row>
    <row r="65" spans="1:21" ht="9.6" customHeight="1" x14ac:dyDescent="0.3">
      <c r="B65" s="18"/>
      <c r="C65" s="15"/>
      <c r="D65" s="20"/>
      <c r="E65" s="20"/>
      <c r="F65" s="20"/>
      <c r="G65" s="20"/>
      <c r="H65" s="20"/>
      <c r="I65" s="20"/>
      <c r="J65" s="20"/>
      <c r="K65" s="20"/>
      <c r="L65" s="20"/>
      <c r="M65" s="19"/>
      <c r="N65" s="19"/>
      <c r="O65" s="19"/>
      <c r="P65" s="19"/>
      <c r="Q65" s="19"/>
      <c r="R65" s="19"/>
      <c r="S65" s="19"/>
      <c r="T65" s="19"/>
    </row>
    <row r="66" spans="1:21" ht="19.2" customHeight="1" x14ac:dyDescent="0.3">
      <c r="B66" s="16" t="str">
        <f>IF('1 - Dane do umowy'!D29="TAK","X","")</f>
        <v/>
      </c>
      <c r="C66" s="15"/>
      <c r="D66" s="241" t="s">
        <v>197</v>
      </c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</row>
    <row r="67" spans="1:21" ht="12" customHeight="1" x14ac:dyDescent="0.3">
      <c r="B67" s="18"/>
      <c r="C67" s="1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1" ht="35.4" customHeight="1" x14ac:dyDescent="0.3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</row>
    <row r="69" spans="1:21" x14ac:dyDescent="0.3">
      <c r="B69" s="235" t="s">
        <v>46</v>
      </c>
      <c r="C69" s="235"/>
      <c r="D69" s="235"/>
      <c r="E69" s="235"/>
      <c r="F69" s="235"/>
      <c r="G69" s="235"/>
      <c r="H69" s="235"/>
      <c r="M69" s="235" t="s">
        <v>46</v>
      </c>
      <c r="N69" s="235"/>
      <c r="O69" s="235"/>
      <c r="P69" s="235"/>
      <c r="Q69" s="235"/>
      <c r="R69" s="235"/>
      <c r="S69" s="235"/>
    </row>
    <row r="70" spans="1:21" x14ac:dyDescent="0.3">
      <c r="B70" s="235" t="s">
        <v>47</v>
      </c>
      <c r="C70" s="235"/>
      <c r="D70" s="235"/>
      <c r="E70" s="235"/>
      <c r="F70" s="235"/>
      <c r="G70" s="235"/>
      <c r="H70" s="235"/>
      <c r="M70" s="235" t="s">
        <v>48</v>
      </c>
      <c r="N70" s="235"/>
      <c r="O70" s="235"/>
      <c r="P70" s="235"/>
      <c r="Q70" s="235"/>
      <c r="R70" s="235"/>
      <c r="S70" s="235"/>
    </row>
    <row r="71" spans="1:21" ht="7.2" customHeight="1" x14ac:dyDescent="0.3"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37"/>
    </row>
    <row r="72" spans="1:21" x14ac:dyDescent="0.3">
      <c r="A72" s="235"/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</row>
    <row r="73" spans="1:21" x14ac:dyDescent="0.3">
      <c r="A73" s="233" t="s">
        <v>54</v>
      </c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</row>
    <row r="74" spans="1:21" ht="23.4" x14ac:dyDescent="0.45">
      <c r="A74" s="234" t="s">
        <v>49</v>
      </c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</row>
    <row r="75" spans="1:21" x14ac:dyDescent="0.3">
      <c r="A75" s="235"/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</row>
    <row r="76" spans="1:21" ht="62.4" customHeight="1" x14ac:dyDescent="0.3">
      <c r="A76" s="9" t="s">
        <v>29</v>
      </c>
      <c r="B76" s="236" t="s">
        <v>51</v>
      </c>
      <c r="C76" s="236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</row>
    <row r="77" spans="1:21" ht="48" customHeight="1" x14ac:dyDescent="0.3">
      <c r="A77" s="9" t="s">
        <v>30</v>
      </c>
      <c r="B77" s="236" t="s">
        <v>52</v>
      </c>
      <c r="C77" s="236"/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</row>
    <row r="78" spans="1:21" ht="20.399999999999999" customHeight="1" x14ac:dyDescent="0.3">
      <c r="A78" s="9"/>
      <c r="B78" s="237" t="s">
        <v>172</v>
      </c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</row>
    <row r="79" spans="1:21" ht="62.4" customHeight="1" x14ac:dyDescent="0.3">
      <c r="A79" s="9"/>
      <c r="B79" s="236" t="s">
        <v>330</v>
      </c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</row>
    <row r="80" spans="1:21" ht="48" customHeight="1" x14ac:dyDescent="0.3">
      <c r="A80" s="9" t="s">
        <v>31</v>
      </c>
      <c r="B80" s="236" t="s">
        <v>345</v>
      </c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</row>
    <row r="81" spans="1:20" ht="62.4" customHeight="1" x14ac:dyDescent="0.3">
      <c r="A81" s="9"/>
      <c r="B81" s="236" t="s">
        <v>346</v>
      </c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</row>
    <row r="82" spans="1:20" ht="76.8" customHeight="1" x14ac:dyDescent="0.3">
      <c r="A82" s="9" t="s">
        <v>32</v>
      </c>
      <c r="B82" s="236" t="s">
        <v>170</v>
      </c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</row>
    <row r="83" spans="1:20" ht="75" customHeight="1" x14ac:dyDescent="0.3">
      <c r="A83" s="9" t="s">
        <v>33</v>
      </c>
      <c r="B83" s="236" t="s">
        <v>331</v>
      </c>
      <c r="C83" s="236"/>
      <c r="D83" s="236"/>
      <c r="E83" s="236"/>
      <c r="F83" s="236"/>
      <c r="G83" s="236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</row>
    <row r="84" spans="1:20" ht="62.4" customHeight="1" x14ac:dyDescent="0.3">
      <c r="A84" s="9" t="s">
        <v>34</v>
      </c>
      <c r="B84" s="236" t="s">
        <v>53</v>
      </c>
      <c r="C84" s="236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</row>
    <row r="85" spans="1:20" ht="62.4" customHeight="1" x14ac:dyDescent="0.3">
      <c r="A85" s="9" t="s">
        <v>35</v>
      </c>
      <c r="B85" s="236" t="s">
        <v>171</v>
      </c>
      <c r="C85" s="236"/>
      <c r="D85" s="236"/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</row>
    <row r="86" spans="1:20" ht="31.8" customHeight="1" x14ac:dyDescent="0.3">
      <c r="A86" s="9" t="s">
        <v>50</v>
      </c>
      <c r="B86" s="236" t="s">
        <v>167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</row>
    <row r="87" spans="1:20" ht="32.4" customHeight="1" x14ac:dyDescent="0.3">
      <c r="A87" s="9" t="s">
        <v>169</v>
      </c>
      <c r="B87" s="236" t="s">
        <v>168</v>
      </c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</row>
  </sheetData>
  <sheetProtection algorithmName="SHA-512" hashValue="09KvHrAN5NEZMql4ksb8R/9JnmeBRb/1rvKW+JAZLQjfompPKjTAbV9d4Kwe0FLTz5fbwp7/wQaScnlQZWcS6Q==" saltValue="IWg57IFhO5Rik48XS7wrjw==" spinCount="100000" sheet="1" objects="1" scenarios="1"/>
  <mergeCells count="116">
    <mergeCell ref="A1:T1"/>
    <mergeCell ref="A2:F2"/>
    <mergeCell ref="G2:J2"/>
    <mergeCell ref="K2:T2"/>
    <mergeCell ref="A3:T3"/>
    <mergeCell ref="A4:B4"/>
    <mergeCell ref="C4:F4"/>
    <mergeCell ref="G4:H4"/>
    <mergeCell ref="I4:L4"/>
    <mergeCell ref="M4:N4"/>
    <mergeCell ref="O4:T4"/>
    <mergeCell ref="B5:H5"/>
    <mergeCell ref="M5:N5"/>
    <mergeCell ref="O5:T5"/>
    <mergeCell ref="A6:B6"/>
    <mergeCell ref="C6:D6"/>
    <mergeCell ref="F6:J6"/>
    <mergeCell ref="L6:O6"/>
    <mergeCell ref="Q6:T6"/>
    <mergeCell ref="A9:C9"/>
    <mergeCell ref="D9:J9"/>
    <mergeCell ref="K9:L9"/>
    <mergeCell ref="M9:T9"/>
    <mergeCell ref="A10:C10"/>
    <mergeCell ref="D10:H10"/>
    <mergeCell ref="I10:K10"/>
    <mergeCell ref="L10:T10"/>
    <mergeCell ref="B7:J7"/>
    <mergeCell ref="K7:M7"/>
    <mergeCell ref="N7:T7"/>
    <mergeCell ref="A8:D8"/>
    <mergeCell ref="E8:J8"/>
    <mergeCell ref="K8:M8"/>
    <mergeCell ref="N8:T8"/>
    <mergeCell ref="B17:T17"/>
    <mergeCell ref="B18:T18"/>
    <mergeCell ref="B19:T19"/>
    <mergeCell ref="B21:I21"/>
    <mergeCell ref="J21:T21"/>
    <mergeCell ref="B11:T11"/>
    <mergeCell ref="A12:T12"/>
    <mergeCell ref="B13:T13"/>
    <mergeCell ref="A14:T14"/>
    <mergeCell ref="A15:T15"/>
    <mergeCell ref="B16:T16"/>
    <mergeCell ref="B20:O20"/>
    <mergeCell ref="P20:T20"/>
    <mergeCell ref="B27:J27"/>
    <mergeCell ref="K27:T27"/>
    <mergeCell ref="B28:J28"/>
    <mergeCell ref="K28:T28"/>
    <mergeCell ref="A29:T29"/>
    <mergeCell ref="A30:T30"/>
    <mergeCell ref="B22:T22"/>
    <mergeCell ref="A23:T23"/>
    <mergeCell ref="A24:T24"/>
    <mergeCell ref="A25:T25"/>
    <mergeCell ref="B26:J26"/>
    <mergeCell ref="K26:T26"/>
    <mergeCell ref="B37:T37"/>
    <mergeCell ref="A38:T38"/>
    <mergeCell ref="A39:T39"/>
    <mergeCell ref="B40:T40"/>
    <mergeCell ref="B41:T41"/>
    <mergeCell ref="B42:T42"/>
    <mergeCell ref="B31:T31"/>
    <mergeCell ref="B32:T32"/>
    <mergeCell ref="B33:T33"/>
    <mergeCell ref="B34:T34"/>
    <mergeCell ref="B35:T35"/>
    <mergeCell ref="B36:T36"/>
    <mergeCell ref="A49:T49"/>
    <mergeCell ref="B50:T50"/>
    <mergeCell ref="B51:T51"/>
    <mergeCell ref="B52:T52"/>
    <mergeCell ref="B53:T53"/>
    <mergeCell ref="A54:T54"/>
    <mergeCell ref="C43:T43"/>
    <mergeCell ref="C44:T44"/>
    <mergeCell ref="C45:T45"/>
    <mergeCell ref="B46:T46"/>
    <mergeCell ref="B47:T47"/>
    <mergeCell ref="A48:T48"/>
    <mergeCell ref="B63:B64"/>
    <mergeCell ref="D63:T63"/>
    <mergeCell ref="D64:P64"/>
    <mergeCell ref="D66:T66"/>
    <mergeCell ref="A68:T68"/>
    <mergeCell ref="A55:T55"/>
    <mergeCell ref="B56:T56"/>
    <mergeCell ref="B57:T57"/>
    <mergeCell ref="B58:T58"/>
    <mergeCell ref="B59:S59"/>
    <mergeCell ref="A60:T60"/>
    <mergeCell ref="D61:T61"/>
    <mergeCell ref="B85:T85"/>
    <mergeCell ref="B86:T86"/>
    <mergeCell ref="B87:T87"/>
    <mergeCell ref="B79:T79"/>
    <mergeCell ref="B80:T80"/>
    <mergeCell ref="B81:T81"/>
    <mergeCell ref="B82:T82"/>
    <mergeCell ref="B83:T83"/>
    <mergeCell ref="B84:T84"/>
    <mergeCell ref="A73:S73"/>
    <mergeCell ref="A74:T74"/>
    <mergeCell ref="A75:T75"/>
    <mergeCell ref="B76:T76"/>
    <mergeCell ref="B77:T77"/>
    <mergeCell ref="B78:T78"/>
    <mergeCell ref="B69:H69"/>
    <mergeCell ref="M69:S69"/>
    <mergeCell ref="B70:H70"/>
    <mergeCell ref="M70:S70"/>
    <mergeCell ref="B71:T71"/>
    <mergeCell ref="A72:T72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oddHeader>&amp;L&amp;G&amp;R&amp;"-,Pogrubiony"&amp;14&amp;K01+047SEZON 2025</oddHeader>
    <oddFooter>&amp;L&amp;9&amp;K00-038Formularz IP.UM.2025.01&amp;RStrona &amp;P</oddFooter>
    <firstHeader>&amp;L&amp;G&amp;R&amp;"-,Pogrubiony"&amp;14&amp;K01+046SEZON 2025</firstHeader>
    <firstFooter>&amp;L&amp;9&amp;K00-043Formularz IP.UM.2025.01&amp;RStrona &amp;P</firstFooter>
  </headerFooter>
  <rowBreaks count="1" manualBreakCount="1">
    <brk id="71" max="19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5796-9641-4C7B-8B48-0823DF10CC7F}">
  <sheetPr codeName="Arkusz5"/>
  <dimension ref="A1:T31"/>
  <sheetViews>
    <sheetView zoomScaleNormal="100" workbookViewId="0"/>
  </sheetViews>
  <sheetFormatPr defaultRowHeight="14.4" x14ac:dyDescent="0.3"/>
  <cols>
    <col min="1" max="19" width="5" customWidth="1"/>
    <col min="20" max="20" width="3.77734375" customWidth="1"/>
    <col min="21" max="16384" width="8.88671875" style="12"/>
  </cols>
  <sheetData>
    <row r="1" spans="1:20" ht="18" customHeight="1" x14ac:dyDescent="0.3">
      <c r="K1" s="235"/>
      <c r="L1" s="235"/>
      <c r="M1" s="235"/>
      <c r="N1" s="235"/>
      <c r="O1" s="235"/>
      <c r="P1" s="6" t="s">
        <v>63</v>
      </c>
      <c r="Q1" s="270">
        <f>'1 - Dane do umowy'!D5</f>
        <v>0</v>
      </c>
      <c r="R1" s="270"/>
      <c r="S1" s="270"/>
      <c r="T1" s="270"/>
    </row>
    <row r="2" spans="1:20" ht="19.2" customHeight="1" x14ac:dyDescent="0.3">
      <c r="A2" s="271" t="s">
        <v>64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1:20" ht="20.399999999999999" customHeight="1" x14ac:dyDescent="0.3">
      <c r="A3" t="s">
        <v>65</v>
      </c>
      <c r="B3" s="272" t="str">
        <f>'1 - Dane do umowy'!D6&amp;" "&amp;'1 - Dane do umowy'!D8</f>
        <v xml:space="preserve"> </v>
      </c>
      <c r="C3" s="272"/>
      <c r="D3" s="272"/>
      <c r="E3" s="272"/>
      <c r="F3" s="272"/>
      <c r="G3" s="272"/>
      <c r="H3" s="272"/>
      <c r="I3" s="272"/>
      <c r="J3" s="272"/>
      <c r="K3" s="272"/>
      <c r="L3" s="235" t="s">
        <v>66</v>
      </c>
      <c r="M3" s="235"/>
      <c r="N3" s="235"/>
      <c r="O3" s="272">
        <f>'1 - Dane do umowy'!D9</f>
        <v>0</v>
      </c>
      <c r="P3" s="272"/>
      <c r="Q3" s="272"/>
      <c r="R3" s="272"/>
      <c r="S3" s="272"/>
      <c r="T3" s="272"/>
    </row>
    <row r="4" spans="1:20" ht="20.399999999999999" customHeight="1" x14ac:dyDescent="0.3">
      <c r="A4" t="s">
        <v>67</v>
      </c>
      <c r="D4" s="272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</row>
    <row r="5" spans="1:20" ht="20.399999999999999" customHeight="1" x14ac:dyDescent="0.3">
      <c r="A5" t="s">
        <v>69</v>
      </c>
      <c r="I5" s="272">
        <f>'1 - Dane do umowy'!D23</f>
        <v>0</v>
      </c>
      <c r="J5" s="272"/>
      <c r="K5" s="272"/>
      <c r="L5" s="272"/>
      <c r="M5" t="s">
        <v>70</v>
      </c>
      <c r="O5" s="272">
        <f>'1 - Dane do umowy'!D25</f>
        <v>0</v>
      </c>
      <c r="P5" s="272"/>
      <c r="Q5" s="272"/>
      <c r="R5" s="272"/>
      <c r="S5" s="272"/>
      <c r="T5" s="272"/>
    </row>
    <row r="6" spans="1:20" ht="48" customHeight="1" x14ac:dyDescent="0.3">
      <c r="A6" s="236" t="s">
        <v>347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</row>
    <row r="7" spans="1:20" ht="15.6" customHeight="1" x14ac:dyDescent="0.3">
      <c r="A7" s="246" t="s">
        <v>71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</row>
    <row r="8" spans="1:20" ht="15.6" customHeight="1" x14ac:dyDescent="0.3">
      <c r="B8" s="246" t="s">
        <v>368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</row>
    <row r="9" spans="1:20" ht="15.6" customHeight="1" x14ac:dyDescent="0.3">
      <c r="B9" s="246" t="s">
        <v>372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20" ht="15.6" customHeight="1" x14ac:dyDescent="0.3">
      <c r="B10" s="246" t="s">
        <v>72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0" ht="15.6" customHeight="1" x14ac:dyDescent="0.3">
      <c r="B11" s="246" t="s">
        <v>369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0" ht="15.6" customHeight="1" x14ac:dyDescent="0.3">
      <c r="B12" s="246" t="s">
        <v>370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</row>
    <row r="13" spans="1:20" ht="44.4" customHeight="1" x14ac:dyDescent="0.3">
      <c r="A13" s="236" t="s">
        <v>371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</row>
    <row r="14" spans="1:20" ht="48" customHeight="1" x14ac:dyDescent="0.3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5" t="s">
        <v>174</v>
      </c>
      <c r="M14" s="235"/>
      <c r="N14" s="235"/>
      <c r="O14" s="235"/>
      <c r="P14" s="235"/>
      <c r="Q14" s="235"/>
      <c r="R14" s="235"/>
      <c r="S14" s="235"/>
      <c r="T14" s="235"/>
    </row>
    <row r="15" spans="1:20" x14ac:dyDescent="0.3">
      <c r="A15" s="235"/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</row>
    <row r="16" spans="1:20" ht="11.4" customHeight="1" x14ac:dyDescent="0.3">
      <c r="A16" s="235" t="s">
        <v>175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</row>
    <row r="17" spans="1:20" ht="27.6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8" customHeight="1" x14ac:dyDescent="0.3">
      <c r="K18" s="235"/>
      <c r="L18" s="235"/>
      <c r="M18" s="235"/>
      <c r="N18" s="235"/>
      <c r="O18" s="235"/>
      <c r="P18" s="6" t="s">
        <v>63</v>
      </c>
      <c r="Q18" s="270">
        <f>Q1</f>
        <v>0</v>
      </c>
      <c r="R18" s="270"/>
      <c r="S18" s="270"/>
      <c r="T18" s="270"/>
    </row>
    <row r="19" spans="1:20" ht="19.2" customHeight="1" x14ac:dyDescent="0.3">
      <c r="A19" s="271" t="s">
        <v>64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</row>
    <row r="20" spans="1:20" ht="20.399999999999999" customHeight="1" x14ac:dyDescent="0.3">
      <c r="A20" t="s">
        <v>65</v>
      </c>
      <c r="B20" s="272" t="str">
        <f>B3</f>
        <v xml:space="preserve"> 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35" t="s">
        <v>66</v>
      </c>
      <c r="M20" s="235"/>
      <c r="N20" s="235"/>
      <c r="O20" s="272">
        <f>O3</f>
        <v>0</v>
      </c>
      <c r="P20" s="272"/>
      <c r="Q20" s="272"/>
      <c r="R20" s="272"/>
      <c r="S20" s="272"/>
      <c r="T20" s="272"/>
    </row>
    <row r="21" spans="1:20" ht="20.399999999999999" customHeight="1" x14ac:dyDescent="0.3">
      <c r="A21" t="s">
        <v>67</v>
      </c>
      <c r="D21" s="272" t="str">
        <f>D4</f>
        <v xml:space="preserve"> ,  </v>
      </c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</row>
    <row r="22" spans="1:20" ht="20.399999999999999" customHeight="1" x14ac:dyDescent="0.3">
      <c r="A22" t="s">
        <v>69</v>
      </c>
      <c r="I22" s="272">
        <f>I5</f>
        <v>0</v>
      </c>
      <c r="J22" s="272"/>
      <c r="K22" s="272"/>
      <c r="L22" s="272"/>
      <c r="M22" t="s">
        <v>70</v>
      </c>
      <c r="O22" s="272">
        <f>O5</f>
        <v>0</v>
      </c>
      <c r="P22" s="272"/>
      <c r="Q22" s="272"/>
      <c r="R22" s="272"/>
      <c r="S22" s="272"/>
      <c r="T22" s="272"/>
    </row>
    <row r="23" spans="1:20" ht="48" customHeight="1" x14ac:dyDescent="0.3">
      <c r="A23" s="236" t="s">
        <v>348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</row>
    <row r="24" spans="1:20" ht="15.6" customHeight="1" x14ac:dyDescent="0.3">
      <c r="A24" s="246" t="s">
        <v>71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</row>
    <row r="25" spans="1:20" ht="15.6" customHeight="1" x14ac:dyDescent="0.3">
      <c r="B25" s="246" t="s">
        <v>368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1:20" ht="15.6" customHeight="1" x14ac:dyDescent="0.3">
      <c r="B26" s="246" t="s">
        <v>372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</row>
    <row r="27" spans="1:20" ht="15.6" customHeight="1" x14ac:dyDescent="0.3">
      <c r="B27" s="246" t="s">
        <v>72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</row>
    <row r="28" spans="1:20" ht="15.6" customHeight="1" x14ac:dyDescent="0.3">
      <c r="B28" s="246" t="s">
        <v>369</v>
      </c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</row>
    <row r="29" spans="1:20" ht="15.6" customHeight="1" x14ac:dyDescent="0.3">
      <c r="B29" s="246" t="s">
        <v>370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</row>
    <row r="30" spans="1:20" ht="44.4" customHeight="1" x14ac:dyDescent="0.3">
      <c r="A30" s="236" t="s">
        <v>371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</row>
    <row r="31" spans="1:20" ht="48" customHeight="1" x14ac:dyDescent="0.3">
      <c r="A31" s="233" t="s">
        <v>73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5" t="s">
        <v>174</v>
      </c>
      <c r="M31" s="235"/>
      <c r="N31" s="235"/>
      <c r="O31" s="235"/>
      <c r="P31" s="235"/>
      <c r="Q31" s="235"/>
      <c r="R31" s="235"/>
      <c r="S31" s="235"/>
      <c r="T31" s="235"/>
    </row>
  </sheetData>
  <sheetProtection algorithmName="SHA-512" hashValue="NBRUoUlEyvuc6KO7YuAPBUtS88hNwqSlDPol97PvQ5f7vD9tsKTnNPz7MHZiGhGySZEiPaEQbdRIva5o3SoeSQ==" saltValue="+CZL9cG5Dh32pV78RytLqg==" spinCount="100000" sheet="1" objects="1" scenarios="1"/>
  <mergeCells count="41">
    <mergeCell ref="B25:T25"/>
    <mergeCell ref="D21:T21"/>
    <mergeCell ref="I22:L22"/>
    <mergeCell ref="O22:T22"/>
    <mergeCell ref="A23:T23"/>
    <mergeCell ref="A24:T24"/>
    <mergeCell ref="A31:K31"/>
    <mergeCell ref="L31:T31"/>
    <mergeCell ref="B26:T26"/>
    <mergeCell ref="B27:T27"/>
    <mergeCell ref="B28:T28"/>
    <mergeCell ref="B29:T29"/>
    <mergeCell ref="A30:T30"/>
    <mergeCell ref="B20:K20"/>
    <mergeCell ref="L20:N20"/>
    <mergeCell ref="O20:T20"/>
    <mergeCell ref="B9:T9"/>
    <mergeCell ref="B10:T10"/>
    <mergeCell ref="B11:T11"/>
    <mergeCell ref="B12:T12"/>
    <mergeCell ref="A13:T13"/>
    <mergeCell ref="N15:T15"/>
    <mergeCell ref="A15:M15"/>
    <mergeCell ref="K18:O18"/>
    <mergeCell ref="Q18:T18"/>
    <mergeCell ref="A19:T19"/>
    <mergeCell ref="A16:T16"/>
    <mergeCell ref="A14:K14"/>
    <mergeCell ref="L14:T14"/>
    <mergeCell ref="B8:T8"/>
    <mergeCell ref="K1:O1"/>
    <mergeCell ref="Q1:T1"/>
    <mergeCell ref="A2:T2"/>
    <mergeCell ref="B3:K3"/>
    <mergeCell ref="L3:N3"/>
    <mergeCell ref="O3:T3"/>
    <mergeCell ref="D4:T4"/>
    <mergeCell ref="I5:L5"/>
    <mergeCell ref="O5:T5"/>
    <mergeCell ref="A6:T6"/>
    <mergeCell ref="A7:T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&amp;L&amp;9&amp;K00-041Formularz IP.PEŁ.2025.01</oddHeader>
    <oddFooter>&amp;L&amp;9&amp;K00-043Formularz IP.PEŁ.2025.01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7EB7-7149-43AC-B47C-FFE7FE6825BD}">
  <dimension ref="A1:S109"/>
  <sheetViews>
    <sheetView zoomScale="115" zoomScaleNormal="115" workbookViewId="0">
      <selection activeCell="B8" sqref="B8:B9"/>
    </sheetView>
  </sheetViews>
  <sheetFormatPr defaultRowHeight="14.4" x14ac:dyDescent="0.3"/>
  <cols>
    <col min="1" max="1" width="7.44140625" style="35" customWidth="1"/>
    <col min="2" max="2" width="10.88671875" style="35" customWidth="1"/>
    <col min="3" max="3" width="8.21875" style="35" customWidth="1"/>
    <col min="4" max="4" width="8.88671875" style="35"/>
    <col min="5" max="5" width="9.88671875" style="35" customWidth="1"/>
    <col min="6" max="6" width="10.6640625" style="35" customWidth="1"/>
    <col min="7" max="10" width="8.88671875" style="35"/>
    <col min="11" max="11" width="8.44140625" style="35" customWidth="1"/>
    <col min="12" max="12" width="10.109375" style="35" customWidth="1"/>
    <col min="13" max="13" width="10.44140625" style="35" customWidth="1"/>
    <col min="14" max="14" width="8.88671875" style="35"/>
    <col min="15" max="15" width="3" style="35" customWidth="1"/>
    <col min="16" max="18" width="8.88671875" style="35"/>
    <col min="19" max="19" width="12.88671875" style="35" customWidth="1"/>
    <col min="20" max="253" width="8.88671875" style="35"/>
    <col min="254" max="254" width="7.44140625" style="35" customWidth="1"/>
    <col min="255" max="255" width="9.33203125" style="35" customWidth="1"/>
    <col min="256" max="256" width="10" style="35" customWidth="1"/>
    <col min="257" max="257" width="8.88671875" style="35"/>
    <col min="258" max="258" width="9.88671875" style="35" customWidth="1"/>
    <col min="259" max="259" width="10.6640625" style="35" customWidth="1"/>
    <col min="260" max="263" width="8.88671875" style="35"/>
    <col min="264" max="264" width="8.44140625" style="35" customWidth="1"/>
    <col min="265" max="265" width="10.109375" style="35" customWidth="1"/>
    <col min="266" max="266" width="10.44140625" style="35" customWidth="1"/>
    <col min="267" max="509" width="8.88671875" style="35"/>
    <col min="510" max="510" width="7.44140625" style="35" customWidth="1"/>
    <col min="511" max="511" width="9.33203125" style="35" customWidth="1"/>
    <col min="512" max="512" width="10" style="35" customWidth="1"/>
    <col min="513" max="513" width="8.88671875" style="35"/>
    <col min="514" max="514" width="9.88671875" style="35" customWidth="1"/>
    <col min="515" max="515" width="10.6640625" style="35" customWidth="1"/>
    <col min="516" max="519" width="8.88671875" style="35"/>
    <col min="520" max="520" width="8.44140625" style="35" customWidth="1"/>
    <col min="521" max="521" width="10.109375" style="35" customWidth="1"/>
    <col min="522" max="522" width="10.44140625" style="35" customWidth="1"/>
    <col min="523" max="765" width="8.88671875" style="35"/>
    <col min="766" max="766" width="7.44140625" style="35" customWidth="1"/>
    <col min="767" max="767" width="9.33203125" style="35" customWidth="1"/>
    <col min="768" max="768" width="10" style="35" customWidth="1"/>
    <col min="769" max="769" width="8.88671875" style="35"/>
    <col min="770" max="770" width="9.88671875" style="35" customWidth="1"/>
    <col min="771" max="771" width="10.6640625" style="35" customWidth="1"/>
    <col min="772" max="775" width="8.88671875" style="35"/>
    <col min="776" max="776" width="8.44140625" style="35" customWidth="1"/>
    <col min="777" max="777" width="10.109375" style="35" customWidth="1"/>
    <col min="778" max="778" width="10.44140625" style="35" customWidth="1"/>
    <col min="779" max="1021" width="8.88671875" style="35"/>
    <col min="1022" max="1022" width="7.44140625" style="35" customWidth="1"/>
    <col min="1023" max="1023" width="9.33203125" style="35" customWidth="1"/>
    <col min="1024" max="1024" width="10" style="35" customWidth="1"/>
    <col min="1025" max="1025" width="8.88671875" style="35"/>
    <col min="1026" max="1026" width="9.88671875" style="35" customWidth="1"/>
    <col min="1027" max="1027" width="10.6640625" style="35" customWidth="1"/>
    <col min="1028" max="1031" width="8.88671875" style="35"/>
    <col min="1032" max="1032" width="8.44140625" style="35" customWidth="1"/>
    <col min="1033" max="1033" width="10.109375" style="35" customWidth="1"/>
    <col min="1034" max="1034" width="10.44140625" style="35" customWidth="1"/>
    <col min="1035" max="1277" width="8.88671875" style="35"/>
    <col min="1278" max="1278" width="7.44140625" style="35" customWidth="1"/>
    <col min="1279" max="1279" width="9.33203125" style="35" customWidth="1"/>
    <col min="1280" max="1280" width="10" style="35" customWidth="1"/>
    <col min="1281" max="1281" width="8.88671875" style="35"/>
    <col min="1282" max="1282" width="9.88671875" style="35" customWidth="1"/>
    <col min="1283" max="1283" width="10.6640625" style="35" customWidth="1"/>
    <col min="1284" max="1287" width="8.88671875" style="35"/>
    <col min="1288" max="1288" width="8.44140625" style="35" customWidth="1"/>
    <col min="1289" max="1289" width="10.109375" style="35" customWidth="1"/>
    <col min="1290" max="1290" width="10.44140625" style="35" customWidth="1"/>
    <col min="1291" max="1533" width="8.88671875" style="35"/>
    <col min="1534" max="1534" width="7.44140625" style="35" customWidth="1"/>
    <col min="1535" max="1535" width="9.33203125" style="35" customWidth="1"/>
    <col min="1536" max="1536" width="10" style="35" customWidth="1"/>
    <col min="1537" max="1537" width="8.88671875" style="35"/>
    <col min="1538" max="1538" width="9.88671875" style="35" customWidth="1"/>
    <col min="1539" max="1539" width="10.6640625" style="35" customWidth="1"/>
    <col min="1540" max="1543" width="8.88671875" style="35"/>
    <col min="1544" max="1544" width="8.44140625" style="35" customWidth="1"/>
    <col min="1545" max="1545" width="10.109375" style="35" customWidth="1"/>
    <col min="1546" max="1546" width="10.44140625" style="35" customWidth="1"/>
    <col min="1547" max="1789" width="8.88671875" style="35"/>
    <col min="1790" max="1790" width="7.44140625" style="35" customWidth="1"/>
    <col min="1791" max="1791" width="9.33203125" style="35" customWidth="1"/>
    <col min="1792" max="1792" width="10" style="35" customWidth="1"/>
    <col min="1793" max="1793" width="8.88671875" style="35"/>
    <col min="1794" max="1794" width="9.88671875" style="35" customWidth="1"/>
    <col min="1795" max="1795" width="10.6640625" style="35" customWidth="1"/>
    <col min="1796" max="1799" width="8.88671875" style="35"/>
    <col min="1800" max="1800" width="8.44140625" style="35" customWidth="1"/>
    <col min="1801" max="1801" width="10.109375" style="35" customWidth="1"/>
    <col min="1802" max="1802" width="10.44140625" style="35" customWidth="1"/>
    <col min="1803" max="2045" width="8.88671875" style="35"/>
    <col min="2046" max="2046" width="7.44140625" style="35" customWidth="1"/>
    <col min="2047" max="2047" width="9.33203125" style="35" customWidth="1"/>
    <col min="2048" max="2048" width="10" style="35" customWidth="1"/>
    <col min="2049" max="2049" width="8.88671875" style="35"/>
    <col min="2050" max="2050" width="9.88671875" style="35" customWidth="1"/>
    <col min="2051" max="2051" width="10.6640625" style="35" customWidth="1"/>
    <col min="2052" max="2055" width="8.88671875" style="35"/>
    <col min="2056" max="2056" width="8.44140625" style="35" customWidth="1"/>
    <col min="2057" max="2057" width="10.109375" style="35" customWidth="1"/>
    <col min="2058" max="2058" width="10.44140625" style="35" customWidth="1"/>
    <col min="2059" max="2301" width="8.88671875" style="35"/>
    <col min="2302" max="2302" width="7.44140625" style="35" customWidth="1"/>
    <col min="2303" max="2303" width="9.33203125" style="35" customWidth="1"/>
    <col min="2304" max="2304" width="10" style="35" customWidth="1"/>
    <col min="2305" max="2305" width="8.88671875" style="35"/>
    <col min="2306" max="2306" width="9.88671875" style="35" customWidth="1"/>
    <col min="2307" max="2307" width="10.6640625" style="35" customWidth="1"/>
    <col min="2308" max="2311" width="8.88671875" style="35"/>
    <col min="2312" max="2312" width="8.44140625" style="35" customWidth="1"/>
    <col min="2313" max="2313" width="10.109375" style="35" customWidth="1"/>
    <col min="2314" max="2314" width="10.44140625" style="35" customWidth="1"/>
    <col min="2315" max="2557" width="8.88671875" style="35"/>
    <col min="2558" max="2558" width="7.44140625" style="35" customWidth="1"/>
    <col min="2559" max="2559" width="9.33203125" style="35" customWidth="1"/>
    <col min="2560" max="2560" width="10" style="35" customWidth="1"/>
    <col min="2561" max="2561" width="8.88671875" style="35"/>
    <col min="2562" max="2562" width="9.88671875" style="35" customWidth="1"/>
    <col min="2563" max="2563" width="10.6640625" style="35" customWidth="1"/>
    <col min="2564" max="2567" width="8.88671875" style="35"/>
    <col min="2568" max="2568" width="8.44140625" style="35" customWidth="1"/>
    <col min="2569" max="2569" width="10.109375" style="35" customWidth="1"/>
    <col min="2570" max="2570" width="10.44140625" style="35" customWidth="1"/>
    <col min="2571" max="2813" width="8.88671875" style="35"/>
    <col min="2814" max="2814" width="7.44140625" style="35" customWidth="1"/>
    <col min="2815" max="2815" width="9.33203125" style="35" customWidth="1"/>
    <col min="2816" max="2816" width="10" style="35" customWidth="1"/>
    <col min="2817" max="2817" width="8.88671875" style="35"/>
    <col min="2818" max="2818" width="9.88671875" style="35" customWidth="1"/>
    <col min="2819" max="2819" width="10.6640625" style="35" customWidth="1"/>
    <col min="2820" max="2823" width="8.88671875" style="35"/>
    <col min="2824" max="2824" width="8.44140625" style="35" customWidth="1"/>
    <col min="2825" max="2825" width="10.109375" style="35" customWidth="1"/>
    <col min="2826" max="2826" width="10.44140625" style="35" customWidth="1"/>
    <col min="2827" max="3069" width="8.88671875" style="35"/>
    <col min="3070" max="3070" width="7.44140625" style="35" customWidth="1"/>
    <col min="3071" max="3071" width="9.33203125" style="35" customWidth="1"/>
    <col min="3072" max="3072" width="10" style="35" customWidth="1"/>
    <col min="3073" max="3073" width="8.88671875" style="35"/>
    <col min="3074" max="3074" width="9.88671875" style="35" customWidth="1"/>
    <col min="3075" max="3075" width="10.6640625" style="35" customWidth="1"/>
    <col min="3076" max="3079" width="8.88671875" style="35"/>
    <col min="3080" max="3080" width="8.44140625" style="35" customWidth="1"/>
    <col min="3081" max="3081" width="10.109375" style="35" customWidth="1"/>
    <col min="3082" max="3082" width="10.44140625" style="35" customWidth="1"/>
    <col min="3083" max="3325" width="8.88671875" style="35"/>
    <col min="3326" max="3326" width="7.44140625" style="35" customWidth="1"/>
    <col min="3327" max="3327" width="9.33203125" style="35" customWidth="1"/>
    <col min="3328" max="3328" width="10" style="35" customWidth="1"/>
    <col min="3329" max="3329" width="8.88671875" style="35"/>
    <col min="3330" max="3330" width="9.88671875" style="35" customWidth="1"/>
    <col min="3331" max="3331" width="10.6640625" style="35" customWidth="1"/>
    <col min="3332" max="3335" width="8.88671875" style="35"/>
    <col min="3336" max="3336" width="8.44140625" style="35" customWidth="1"/>
    <col min="3337" max="3337" width="10.109375" style="35" customWidth="1"/>
    <col min="3338" max="3338" width="10.44140625" style="35" customWidth="1"/>
    <col min="3339" max="3581" width="8.88671875" style="35"/>
    <col min="3582" max="3582" width="7.44140625" style="35" customWidth="1"/>
    <col min="3583" max="3583" width="9.33203125" style="35" customWidth="1"/>
    <col min="3584" max="3584" width="10" style="35" customWidth="1"/>
    <col min="3585" max="3585" width="8.88671875" style="35"/>
    <col min="3586" max="3586" width="9.88671875" style="35" customWidth="1"/>
    <col min="3587" max="3587" width="10.6640625" style="35" customWidth="1"/>
    <col min="3588" max="3591" width="8.88671875" style="35"/>
    <col min="3592" max="3592" width="8.44140625" style="35" customWidth="1"/>
    <col min="3593" max="3593" width="10.109375" style="35" customWidth="1"/>
    <col min="3594" max="3594" width="10.44140625" style="35" customWidth="1"/>
    <col min="3595" max="3837" width="8.88671875" style="35"/>
    <col min="3838" max="3838" width="7.44140625" style="35" customWidth="1"/>
    <col min="3839" max="3839" width="9.33203125" style="35" customWidth="1"/>
    <col min="3840" max="3840" width="10" style="35" customWidth="1"/>
    <col min="3841" max="3841" width="8.88671875" style="35"/>
    <col min="3842" max="3842" width="9.88671875" style="35" customWidth="1"/>
    <col min="3843" max="3843" width="10.6640625" style="35" customWidth="1"/>
    <col min="3844" max="3847" width="8.88671875" style="35"/>
    <col min="3848" max="3848" width="8.44140625" style="35" customWidth="1"/>
    <col min="3849" max="3849" width="10.109375" style="35" customWidth="1"/>
    <col min="3850" max="3850" width="10.44140625" style="35" customWidth="1"/>
    <col min="3851" max="4093" width="8.88671875" style="35"/>
    <col min="4094" max="4094" width="7.44140625" style="35" customWidth="1"/>
    <col min="4095" max="4095" width="9.33203125" style="35" customWidth="1"/>
    <col min="4096" max="4096" width="10" style="35" customWidth="1"/>
    <col min="4097" max="4097" width="8.88671875" style="35"/>
    <col min="4098" max="4098" width="9.88671875" style="35" customWidth="1"/>
    <col min="4099" max="4099" width="10.6640625" style="35" customWidth="1"/>
    <col min="4100" max="4103" width="8.88671875" style="35"/>
    <col min="4104" max="4104" width="8.44140625" style="35" customWidth="1"/>
    <col min="4105" max="4105" width="10.109375" style="35" customWidth="1"/>
    <col min="4106" max="4106" width="10.44140625" style="35" customWidth="1"/>
    <col min="4107" max="4349" width="8.88671875" style="35"/>
    <col min="4350" max="4350" width="7.44140625" style="35" customWidth="1"/>
    <col min="4351" max="4351" width="9.33203125" style="35" customWidth="1"/>
    <col min="4352" max="4352" width="10" style="35" customWidth="1"/>
    <col min="4353" max="4353" width="8.88671875" style="35"/>
    <col min="4354" max="4354" width="9.88671875" style="35" customWidth="1"/>
    <col min="4355" max="4355" width="10.6640625" style="35" customWidth="1"/>
    <col min="4356" max="4359" width="8.88671875" style="35"/>
    <col min="4360" max="4360" width="8.44140625" style="35" customWidth="1"/>
    <col min="4361" max="4361" width="10.109375" style="35" customWidth="1"/>
    <col min="4362" max="4362" width="10.44140625" style="35" customWidth="1"/>
    <col min="4363" max="4605" width="8.88671875" style="35"/>
    <col min="4606" max="4606" width="7.44140625" style="35" customWidth="1"/>
    <col min="4607" max="4607" width="9.33203125" style="35" customWidth="1"/>
    <col min="4608" max="4608" width="10" style="35" customWidth="1"/>
    <col min="4609" max="4609" width="8.88671875" style="35"/>
    <col min="4610" max="4610" width="9.88671875" style="35" customWidth="1"/>
    <col min="4611" max="4611" width="10.6640625" style="35" customWidth="1"/>
    <col min="4612" max="4615" width="8.88671875" style="35"/>
    <col min="4616" max="4616" width="8.44140625" style="35" customWidth="1"/>
    <col min="4617" max="4617" width="10.109375" style="35" customWidth="1"/>
    <col min="4618" max="4618" width="10.44140625" style="35" customWidth="1"/>
    <col min="4619" max="4861" width="8.88671875" style="35"/>
    <col min="4862" max="4862" width="7.44140625" style="35" customWidth="1"/>
    <col min="4863" max="4863" width="9.33203125" style="35" customWidth="1"/>
    <col min="4864" max="4864" width="10" style="35" customWidth="1"/>
    <col min="4865" max="4865" width="8.88671875" style="35"/>
    <col min="4866" max="4866" width="9.88671875" style="35" customWidth="1"/>
    <col min="4867" max="4867" width="10.6640625" style="35" customWidth="1"/>
    <col min="4868" max="4871" width="8.88671875" style="35"/>
    <col min="4872" max="4872" width="8.44140625" style="35" customWidth="1"/>
    <col min="4873" max="4873" width="10.109375" style="35" customWidth="1"/>
    <col min="4874" max="4874" width="10.44140625" style="35" customWidth="1"/>
    <col min="4875" max="5117" width="8.88671875" style="35"/>
    <col min="5118" max="5118" width="7.44140625" style="35" customWidth="1"/>
    <col min="5119" max="5119" width="9.33203125" style="35" customWidth="1"/>
    <col min="5120" max="5120" width="10" style="35" customWidth="1"/>
    <col min="5121" max="5121" width="8.88671875" style="35"/>
    <col min="5122" max="5122" width="9.88671875" style="35" customWidth="1"/>
    <col min="5123" max="5123" width="10.6640625" style="35" customWidth="1"/>
    <col min="5124" max="5127" width="8.88671875" style="35"/>
    <col min="5128" max="5128" width="8.44140625" style="35" customWidth="1"/>
    <col min="5129" max="5129" width="10.109375" style="35" customWidth="1"/>
    <col min="5130" max="5130" width="10.44140625" style="35" customWidth="1"/>
    <col min="5131" max="5373" width="8.88671875" style="35"/>
    <col min="5374" max="5374" width="7.44140625" style="35" customWidth="1"/>
    <col min="5375" max="5375" width="9.33203125" style="35" customWidth="1"/>
    <col min="5376" max="5376" width="10" style="35" customWidth="1"/>
    <col min="5377" max="5377" width="8.88671875" style="35"/>
    <col min="5378" max="5378" width="9.88671875" style="35" customWidth="1"/>
    <col min="5379" max="5379" width="10.6640625" style="35" customWidth="1"/>
    <col min="5380" max="5383" width="8.88671875" style="35"/>
    <col min="5384" max="5384" width="8.44140625" style="35" customWidth="1"/>
    <col min="5385" max="5385" width="10.109375" style="35" customWidth="1"/>
    <col min="5386" max="5386" width="10.44140625" style="35" customWidth="1"/>
    <col min="5387" max="5629" width="8.88671875" style="35"/>
    <col min="5630" max="5630" width="7.44140625" style="35" customWidth="1"/>
    <col min="5631" max="5631" width="9.33203125" style="35" customWidth="1"/>
    <col min="5632" max="5632" width="10" style="35" customWidth="1"/>
    <col min="5633" max="5633" width="8.88671875" style="35"/>
    <col min="5634" max="5634" width="9.88671875" style="35" customWidth="1"/>
    <col min="5635" max="5635" width="10.6640625" style="35" customWidth="1"/>
    <col min="5636" max="5639" width="8.88671875" style="35"/>
    <col min="5640" max="5640" width="8.44140625" style="35" customWidth="1"/>
    <col min="5641" max="5641" width="10.109375" style="35" customWidth="1"/>
    <col min="5642" max="5642" width="10.44140625" style="35" customWidth="1"/>
    <col min="5643" max="5885" width="8.88671875" style="35"/>
    <col min="5886" max="5886" width="7.44140625" style="35" customWidth="1"/>
    <col min="5887" max="5887" width="9.33203125" style="35" customWidth="1"/>
    <col min="5888" max="5888" width="10" style="35" customWidth="1"/>
    <col min="5889" max="5889" width="8.88671875" style="35"/>
    <col min="5890" max="5890" width="9.88671875" style="35" customWidth="1"/>
    <col min="5891" max="5891" width="10.6640625" style="35" customWidth="1"/>
    <col min="5892" max="5895" width="8.88671875" style="35"/>
    <col min="5896" max="5896" width="8.44140625" style="35" customWidth="1"/>
    <col min="5897" max="5897" width="10.109375" style="35" customWidth="1"/>
    <col min="5898" max="5898" width="10.44140625" style="35" customWidth="1"/>
    <col min="5899" max="6141" width="8.88671875" style="35"/>
    <col min="6142" max="6142" width="7.44140625" style="35" customWidth="1"/>
    <col min="6143" max="6143" width="9.33203125" style="35" customWidth="1"/>
    <col min="6144" max="6144" width="10" style="35" customWidth="1"/>
    <col min="6145" max="6145" width="8.88671875" style="35"/>
    <col min="6146" max="6146" width="9.88671875" style="35" customWidth="1"/>
    <col min="6147" max="6147" width="10.6640625" style="35" customWidth="1"/>
    <col min="6148" max="6151" width="8.88671875" style="35"/>
    <col min="6152" max="6152" width="8.44140625" style="35" customWidth="1"/>
    <col min="6153" max="6153" width="10.109375" style="35" customWidth="1"/>
    <col min="6154" max="6154" width="10.44140625" style="35" customWidth="1"/>
    <col min="6155" max="6397" width="8.88671875" style="35"/>
    <col min="6398" max="6398" width="7.44140625" style="35" customWidth="1"/>
    <col min="6399" max="6399" width="9.33203125" style="35" customWidth="1"/>
    <col min="6400" max="6400" width="10" style="35" customWidth="1"/>
    <col min="6401" max="6401" width="8.88671875" style="35"/>
    <col min="6402" max="6402" width="9.88671875" style="35" customWidth="1"/>
    <col min="6403" max="6403" width="10.6640625" style="35" customWidth="1"/>
    <col min="6404" max="6407" width="8.88671875" style="35"/>
    <col min="6408" max="6408" width="8.44140625" style="35" customWidth="1"/>
    <col min="6409" max="6409" width="10.109375" style="35" customWidth="1"/>
    <col min="6410" max="6410" width="10.44140625" style="35" customWidth="1"/>
    <col min="6411" max="6653" width="8.88671875" style="35"/>
    <col min="6654" max="6654" width="7.44140625" style="35" customWidth="1"/>
    <col min="6655" max="6655" width="9.33203125" style="35" customWidth="1"/>
    <col min="6656" max="6656" width="10" style="35" customWidth="1"/>
    <col min="6657" max="6657" width="8.88671875" style="35"/>
    <col min="6658" max="6658" width="9.88671875" style="35" customWidth="1"/>
    <col min="6659" max="6659" width="10.6640625" style="35" customWidth="1"/>
    <col min="6660" max="6663" width="8.88671875" style="35"/>
    <col min="6664" max="6664" width="8.44140625" style="35" customWidth="1"/>
    <col min="6665" max="6665" width="10.109375" style="35" customWidth="1"/>
    <col min="6666" max="6666" width="10.44140625" style="35" customWidth="1"/>
    <col min="6667" max="6909" width="8.88671875" style="35"/>
    <col min="6910" max="6910" width="7.44140625" style="35" customWidth="1"/>
    <col min="6911" max="6911" width="9.33203125" style="35" customWidth="1"/>
    <col min="6912" max="6912" width="10" style="35" customWidth="1"/>
    <col min="6913" max="6913" width="8.88671875" style="35"/>
    <col min="6914" max="6914" width="9.88671875" style="35" customWidth="1"/>
    <col min="6915" max="6915" width="10.6640625" style="35" customWidth="1"/>
    <col min="6916" max="6919" width="8.88671875" style="35"/>
    <col min="6920" max="6920" width="8.44140625" style="35" customWidth="1"/>
    <col min="6921" max="6921" width="10.109375" style="35" customWidth="1"/>
    <col min="6922" max="6922" width="10.44140625" style="35" customWidth="1"/>
    <col min="6923" max="7165" width="8.88671875" style="35"/>
    <col min="7166" max="7166" width="7.44140625" style="35" customWidth="1"/>
    <col min="7167" max="7167" width="9.33203125" style="35" customWidth="1"/>
    <col min="7168" max="7168" width="10" style="35" customWidth="1"/>
    <col min="7169" max="7169" width="8.88671875" style="35"/>
    <col min="7170" max="7170" width="9.88671875" style="35" customWidth="1"/>
    <col min="7171" max="7171" width="10.6640625" style="35" customWidth="1"/>
    <col min="7172" max="7175" width="8.88671875" style="35"/>
    <col min="7176" max="7176" width="8.44140625" style="35" customWidth="1"/>
    <col min="7177" max="7177" width="10.109375" style="35" customWidth="1"/>
    <col min="7178" max="7178" width="10.44140625" style="35" customWidth="1"/>
    <col min="7179" max="7421" width="8.88671875" style="35"/>
    <col min="7422" max="7422" width="7.44140625" style="35" customWidth="1"/>
    <col min="7423" max="7423" width="9.33203125" style="35" customWidth="1"/>
    <col min="7424" max="7424" width="10" style="35" customWidth="1"/>
    <col min="7425" max="7425" width="8.88671875" style="35"/>
    <col min="7426" max="7426" width="9.88671875" style="35" customWidth="1"/>
    <col min="7427" max="7427" width="10.6640625" style="35" customWidth="1"/>
    <col min="7428" max="7431" width="8.88671875" style="35"/>
    <col min="7432" max="7432" width="8.44140625" style="35" customWidth="1"/>
    <col min="7433" max="7433" width="10.109375" style="35" customWidth="1"/>
    <col min="7434" max="7434" width="10.44140625" style="35" customWidth="1"/>
    <col min="7435" max="7677" width="8.88671875" style="35"/>
    <col min="7678" max="7678" width="7.44140625" style="35" customWidth="1"/>
    <col min="7679" max="7679" width="9.33203125" style="35" customWidth="1"/>
    <col min="7680" max="7680" width="10" style="35" customWidth="1"/>
    <col min="7681" max="7681" width="8.88671875" style="35"/>
    <col min="7682" max="7682" width="9.88671875" style="35" customWidth="1"/>
    <col min="7683" max="7683" width="10.6640625" style="35" customWidth="1"/>
    <col min="7684" max="7687" width="8.88671875" style="35"/>
    <col min="7688" max="7688" width="8.44140625" style="35" customWidth="1"/>
    <col min="7689" max="7689" width="10.109375" style="35" customWidth="1"/>
    <col min="7690" max="7690" width="10.44140625" style="35" customWidth="1"/>
    <col min="7691" max="7933" width="8.88671875" style="35"/>
    <col min="7934" max="7934" width="7.44140625" style="35" customWidth="1"/>
    <col min="7935" max="7935" width="9.33203125" style="35" customWidth="1"/>
    <col min="7936" max="7936" width="10" style="35" customWidth="1"/>
    <col min="7937" max="7937" width="8.88671875" style="35"/>
    <col min="7938" max="7938" width="9.88671875" style="35" customWidth="1"/>
    <col min="7939" max="7939" width="10.6640625" style="35" customWidth="1"/>
    <col min="7940" max="7943" width="8.88671875" style="35"/>
    <col min="7944" max="7944" width="8.44140625" style="35" customWidth="1"/>
    <col min="7945" max="7945" width="10.109375" style="35" customWidth="1"/>
    <col min="7946" max="7946" width="10.44140625" style="35" customWidth="1"/>
    <col min="7947" max="8189" width="8.88671875" style="35"/>
    <col min="8190" max="8190" width="7.44140625" style="35" customWidth="1"/>
    <col min="8191" max="8191" width="9.33203125" style="35" customWidth="1"/>
    <col min="8192" max="8192" width="10" style="35" customWidth="1"/>
    <col min="8193" max="8193" width="8.88671875" style="35"/>
    <col min="8194" max="8194" width="9.88671875" style="35" customWidth="1"/>
    <col min="8195" max="8195" width="10.6640625" style="35" customWidth="1"/>
    <col min="8196" max="8199" width="8.88671875" style="35"/>
    <col min="8200" max="8200" width="8.44140625" style="35" customWidth="1"/>
    <col min="8201" max="8201" width="10.109375" style="35" customWidth="1"/>
    <col min="8202" max="8202" width="10.44140625" style="35" customWidth="1"/>
    <col min="8203" max="8445" width="8.88671875" style="35"/>
    <col min="8446" max="8446" width="7.44140625" style="35" customWidth="1"/>
    <col min="8447" max="8447" width="9.33203125" style="35" customWidth="1"/>
    <col min="8448" max="8448" width="10" style="35" customWidth="1"/>
    <col min="8449" max="8449" width="8.88671875" style="35"/>
    <col min="8450" max="8450" width="9.88671875" style="35" customWidth="1"/>
    <col min="8451" max="8451" width="10.6640625" style="35" customWidth="1"/>
    <col min="8452" max="8455" width="8.88671875" style="35"/>
    <col min="8456" max="8456" width="8.44140625" style="35" customWidth="1"/>
    <col min="8457" max="8457" width="10.109375" style="35" customWidth="1"/>
    <col min="8458" max="8458" width="10.44140625" style="35" customWidth="1"/>
    <col min="8459" max="8701" width="8.88671875" style="35"/>
    <col min="8702" max="8702" width="7.44140625" style="35" customWidth="1"/>
    <col min="8703" max="8703" width="9.33203125" style="35" customWidth="1"/>
    <col min="8704" max="8704" width="10" style="35" customWidth="1"/>
    <col min="8705" max="8705" width="8.88671875" style="35"/>
    <col min="8706" max="8706" width="9.88671875" style="35" customWidth="1"/>
    <col min="8707" max="8707" width="10.6640625" style="35" customWidth="1"/>
    <col min="8708" max="8711" width="8.88671875" style="35"/>
    <col min="8712" max="8712" width="8.44140625" style="35" customWidth="1"/>
    <col min="8713" max="8713" width="10.109375" style="35" customWidth="1"/>
    <col min="8714" max="8714" width="10.44140625" style="35" customWidth="1"/>
    <col min="8715" max="8957" width="8.88671875" style="35"/>
    <col min="8958" max="8958" width="7.44140625" style="35" customWidth="1"/>
    <col min="8959" max="8959" width="9.33203125" style="35" customWidth="1"/>
    <col min="8960" max="8960" width="10" style="35" customWidth="1"/>
    <col min="8961" max="8961" width="8.88671875" style="35"/>
    <col min="8962" max="8962" width="9.88671875" style="35" customWidth="1"/>
    <col min="8963" max="8963" width="10.6640625" style="35" customWidth="1"/>
    <col min="8964" max="8967" width="8.88671875" style="35"/>
    <col min="8968" max="8968" width="8.44140625" style="35" customWidth="1"/>
    <col min="8969" max="8969" width="10.109375" style="35" customWidth="1"/>
    <col min="8970" max="8970" width="10.44140625" style="35" customWidth="1"/>
    <col min="8971" max="9213" width="8.88671875" style="35"/>
    <col min="9214" max="9214" width="7.44140625" style="35" customWidth="1"/>
    <col min="9215" max="9215" width="9.33203125" style="35" customWidth="1"/>
    <col min="9216" max="9216" width="10" style="35" customWidth="1"/>
    <col min="9217" max="9217" width="8.88671875" style="35"/>
    <col min="9218" max="9218" width="9.88671875" style="35" customWidth="1"/>
    <col min="9219" max="9219" width="10.6640625" style="35" customWidth="1"/>
    <col min="9220" max="9223" width="8.88671875" style="35"/>
    <col min="9224" max="9224" width="8.44140625" style="35" customWidth="1"/>
    <col min="9225" max="9225" width="10.109375" style="35" customWidth="1"/>
    <col min="9226" max="9226" width="10.44140625" style="35" customWidth="1"/>
    <col min="9227" max="9469" width="8.88671875" style="35"/>
    <col min="9470" max="9470" width="7.44140625" style="35" customWidth="1"/>
    <col min="9471" max="9471" width="9.33203125" style="35" customWidth="1"/>
    <col min="9472" max="9472" width="10" style="35" customWidth="1"/>
    <col min="9473" max="9473" width="8.88671875" style="35"/>
    <col min="9474" max="9474" width="9.88671875" style="35" customWidth="1"/>
    <col min="9475" max="9475" width="10.6640625" style="35" customWidth="1"/>
    <col min="9476" max="9479" width="8.88671875" style="35"/>
    <col min="9480" max="9480" width="8.44140625" style="35" customWidth="1"/>
    <col min="9481" max="9481" width="10.109375" style="35" customWidth="1"/>
    <col min="9482" max="9482" width="10.44140625" style="35" customWidth="1"/>
    <col min="9483" max="9725" width="8.88671875" style="35"/>
    <col min="9726" max="9726" width="7.44140625" style="35" customWidth="1"/>
    <col min="9727" max="9727" width="9.33203125" style="35" customWidth="1"/>
    <col min="9728" max="9728" width="10" style="35" customWidth="1"/>
    <col min="9729" max="9729" width="8.88671875" style="35"/>
    <col min="9730" max="9730" width="9.88671875" style="35" customWidth="1"/>
    <col min="9731" max="9731" width="10.6640625" style="35" customWidth="1"/>
    <col min="9732" max="9735" width="8.88671875" style="35"/>
    <col min="9736" max="9736" width="8.44140625" style="35" customWidth="1"/>
    <col min="9737" max="9737" width="10.109375" style="35" customWidth="1"/>
    <col min="9738" max="9738" width="10.44140625" style="35" customWidth="1"/>
    <col min="9739" max="9981" width="8.88671875" style="35"/>
    <col min="9982" max="9982" width="7.44140625" style="35" customWidth="1"/>
    <col min="9983" max="9983" width="9.33203125" style="35" customWidth="1"/>
    <col min="9984" max="9984" width="10" style="35" customWidth="1"/>
    <col min="9985" max="9985" width="8.88671875" style="35"/>
    <col min="9986" max="9986" width="9.88671875" style="35" customWidth="1"/>
    <col min="9987" max="9987" width="10.6640625" style="35" customWidth="1"/>
    <col min="9988" max="9991" width="8.88671875" style="35"/>
    <col min="9992" max="9992" width="8.44140625" style="35" customWidth="1"/>
    <col min="9993" max="9993" width="10.109375" style="35" customWidth="1"/>
    <col min="9994" max="9994" width="10.44140625" style="35" customWidth="1"/>
    <col min="9995" max="10237" width="8.88671875" style="35"/>
    <col min="10238" max="10238" width="7.44140625" style="35" customWidth="1"/>
    <col min="10239" max="10239" width="9.33203125" style="35" customWidth="1"/>
    <col min="10240" max="10240" width="10" style="35" customWidth="1"/>
    <col min="10241" max="10241" width="8.88671875" style="35"/>
    <col min="10242" max="10242" width="9.88671875" style="35" customWidth="1"/>
    <col min="10243" max="10243" width="10.6640625" style="35" customWidth="1"/>
    <col min="10244" max="10247" width="8.88671875" style="35"/>
    <col min="10248" max="10248" width="8.44140625" style="35" customWidth="1"/>
    <col min="10249" max="10249" width="10.109375" style="35" customWidth="1"/>
    <col min="10250" max="10250" width="10.44140625" style="35" customWidth="1"/>
    <col min="10251" max="10493" width="8.88671875" style="35"/>
    <col min="10494" max="10494" width="7.44140625" style="35" customWidth="1"/>
    <col min="10495" max="10495" width="9.33203125" style="35" customWidth="1"/>
    <col min="10496" max="10496" width="10" style="35" customWidth="1"/>
    <col min="10497" max="10497" width="8.88671875" style="35"/>
    <col min="10498" max="10498" width="9.88671875" style="35" customWidth="1"/>
    <col min="10499" max="10499" width="10.6640625" style="35" customWidth="1"/>
    <col min="10500" max="10503" width="8.88671875" style="35"/>
    <col min="10504" max="10504" width="8.44140625" style="35" customWidth="1"/>
    <col min="10505" max="10505" width="10.109375" style="35" customWidth="1"/>
    <col min="10506" max="10506" width="10.44140625" style="35" customWidth="1"/>
    <col min="10507" max="10749" width="8.88671875" style="35"/>
    <col min="10750" max="10750" width="7.44140625" style="35" customWidth="1"/>
    <col min="10751" max="10751" width="9.33203125" style="35" customWidth="1"/>
    <col min="10752" max="10752" width="10" style="35" customWidth="1"/>
    <col min="10753" max="10753" width="8.88671875" style="35"/>
    <col min="10754" max="10754" width="9.88671875" style="35" customWidth="1"/>
    <col min="10755" max="10755" width="10.6640625" style="35" customWidth="1"/>
    <col min="10756" max="10759" width="8.88671875" style="35"/>
    <col min="10760" max="10760" width="8.44140625" style="35" customWidth="1"/>
    <col min="10761" max="10761" width="10.109375" style="35" customWidth="1"/>
    <col min="10762" max="10762" width="10.44140625" style="35" customWidth="1"/>
    <col min="10763" max="11005" width="8.88671875" style="35"/>
    <col min="11006" max="11006" width="7.44140625" style="35" customWidth="1"/>
    <col min="11007" max="11007" width="9.33203125" style="35" customWidth="1"/>
    <col min="11008" max="11008" width="10" style="35" customWidth="1"/>
    <col min="11009" max="11009" width="8.88671875" style="35"/>
    <col min="11010" max="11010" width="9.88671875" style="35" customWidth="1"/>
    <col min="11011" max="11011" width="10.6640625" style="35" customWidth="1"/>
    <col min="11012" max="11015" width="8.88671875" style="35"/>
    <col min="11016" max="11016" width="8.44140625" style="35" customWidth="1"/>
    <col min="11017" max="11017" width="10.109375" style="35" customWidth="1"/>
    <col min="11018" max="11018" width="10.44140625" style="35" customWidth="1"/>
    <col min="11019" max="11261" width="8.88671875" style="35"/>
    <col min="11262" max="11262" width="7.44140625" style="35" customWidth="1"/>
    <col min="11263" max="11263" width="9.33203125" style="35" customWidth="1"/>
    <col min="11264" max="11264" width="10" style="35" customWidth="1"/>
    <col min="11265" max="11265" width="8.88671875" style="35"/>
    <col min="11266" max="11266" width="9.88671875" style="35" customWidth="1"/>
    <col min="11267" max="11267" width="10.6640625" style="35" customWidth="1"/>
    <col min="11268" max="11271" width="8.88671875" style="35"/>
    <col min="11272" max="11272" width="8.44140625" style="35" customWidth="1"/>
    <col min="11273" max="11273" width="10.109375" style="35" customWidth="1"/>
    <col min="11274" max="11274" width="10.44140625" style="35" customWidth="1"/>
    <col min="11275" max="11517" width="8.88671875" style="35"/>
    <col min="11518" max="11518" width="7.44140625" style="35" customWidth="1"/>
    <col min="11519" max="11519" width="9.33203125" style="35" customWidth="1"/>
    <col min="11520" max="11520" width="10" style="35" customWidth="1"/>
    <col min="11521" max="11521" width="8.88671875" style="35"/>
    <col min="11522" max="11522" width="9.88671875" style="35" customWidth="1"/>
    <col min="11523" max="11523" width="10.6640625" style="35" customWidth="1"/>
    <col min="11524" max="11527" width="8.88671875" style="35"/>
    <col min="11528" max="11528" width="8.44140625" style="35" customWidth="1"/>
    <col min="11529" max="11529" width="10.109375" style="35" customWidth="1"/>
    <col min="11530" max="11530" width="10.44140625" style="35" customWidth="1"/>
    <col min="11531" max="11773" width="8.88671875" style="35"/>
    <col min="11774" max="11774" width="7.44140625" style="35" customWidth="1"/>
    <col min="11775" max="11775" width="9.33203125" style="35" customWidth="1"/>
    <col min="11776" max="11776" width="10" style="35" customWidth="1"/>
    <col min="11777" max="11777" width="8.88671875" style="35"/>
    <col min="11778" max="11778" width="9.88671875" style="35" customWidth="1"/>
    <col min="11779" max="11779" width="10.6640625" style="35" customWidth="1"/>
    <col min="11780" max="11783" width="8.88671875" style="35"/>
    <col min="11784" max="11784" width="8.44140625" style="35" customWidth="1"/>
    <col min="11785" max="11785" width="10.109375" style="35" customWidth="1"/>
    <col min="11786" max="11786" width="10.44140625" style="35" customWidth="1"/>
    <col min="11787" max="12029" width="8.88671875" style="35"/>
    <col min="12030" max="12030" width="7.44140625" style="35" customWidth="1"/>
    <col min="12031" max="12031" width="9.33203125" style="35" customWidth="1"/>
    <col min="12032" max="12032" width="10" style="35" customWidth="1"/>
    <col min="12033" max="12033" width="8.88671875" style="35"/>
    <col min="12034" max="12034" width="9.88671875" style="35" customWidth="1"/>
    <col min="12035" max="12035" width="10.6640625" style="35" customWidth="1"/>
    <col min="12036" max="12039" width="8.88671875" style="35"/>
    <col min="12040" max="12040" width="8.44140625" style="35" customWidth="1"/>
    <col min="12041" max="12041" width="10.109375" style="35" customWidth="1"/>
    <col min="12042" max="12042" width="10.44140625" style="35" customWidth="1"/>
    <col min="12043" max="12285" width="8.88671875" style="35"/>
    <col min="12286" max="12286" width="7.44140625" style="35" customWidth="1"/>
    <col min="12287" max="12287" width="9.33203125" style="35" customWidth="1"/>
    <col min="12288" max="12288" width="10" style="35" customWidth="1"/>
    <col min="12289" max="12289" width="8.88671875" style="35"/>
    <col min="12290" max="12290" width="9.88671875" style="35" customWidth="1"/>
    <col min="12291" max="12291" width="10.6640625" style="35" customWidth="1"/>
    <col min="12292" max="12295" width="8.88671875" style="35"/>
    <col min="12296" max="12296" width="8.44140625" style="35" customWidth="1"/>
    <col min="12297" max="12297" width="10.109375" style="35" customWidth="1"/>
    <col min="12298" max="12298" width="10.44140625" style="35" customWidth="1"/>
    <col min="12299" max="12541" width="8.88671875" style="35"/>
    <col min="12542" max="12542" width="7.44140625" style="35" customWidth="1"/>
    <col min="12543" max="12543" width="9.33203125" style="35" customWidth="1"/>
    <col min="12544" max="12544" width="10" style="35" customWidth="1"/>
    <col min="12545" max="12545" width="8.88671875" style="35"/>
    <col min="12546" max="12546" width="9.88671875" style="35" customWidth="1"/>
    <col min="12547" max="12547" width="10.6640625" style="35" customWidth="1"/>
    <col min="12548" max="12551" width="8.88671875" style="35"/>
    <col min="12552" max="12552" width="8.44140625" style="35" customWidth="1"/>
    <col min="12553" max="12553" width="10.109375" style="35" customWidth="1"/>
    <col min="12554" max="12554" width="10.44140625" style="35" customWidth="1"/>
    <col min="12555" max="12797" width="8.88671875" style="35"/>
    <col min="12798" max="12798" width="7.44140625" style="35" customWidth="1"/>
    <col min="12799" max="12799" width="9.33203125" style="35" customWidth="1"/>
    <col min="12800" max="12800" width="10" style="35" customWidth="1"/>
    <col min="12801" max="12801" width="8.88671875" style="35"/>
    <col min="12802" max="12802" width="9.88671875" style="35" customWidth="1"/>
    <col min="12803" max="12803" width="10.6640625" style="35" customWidth="1"/>
    <col min="12804" max="12807" width="8.88671875" style="35"/>
    <col min="12808" max="12808" width="8.44140625" style="35" customWidth="1"/>
    <col min="12809" max="12809" width="10.109375" style="35" customWidth="1"/>
    <col min="12810" max="12810" width="10.44140625" style="35" customWidth="1"/>
    <col min="12811" max="13053" width="8.88671875" style="35"/>
    <col min="13054" max="13054" width="7.44140625" style="35" customWidth="1"/>
    <col min="13055" max="13055" width="9.33203125" style="35" customWidth="1"/>
    <col min="13056" max="13056" width="10" style="35" customWidth="1"/>
    <col min="13057" max="13057" width="8.88671875" style="35"/>
    <col min="13058" max="13058" width="9.88671875" style="35" customWidth="1"/>
    <col min="13059" max="13059" width="10.6640625" style="35" customWidth="1"/>
    <col min="13060" max="13063" width="8.88671875" style="35"/>
    <col min="13064" max="13064" width="8.44140625" style="35" customWidth="1"/>
    <col min="13065" max="13065" width="10.109375" style="35" customWidth="1"/>
    <col min="13066" max="13066" width="10.44140625" style="35" customWidth="1"/>
    <col min="13067" max="13309" width="8.88671875" style="35"/>
    <col min="13310" max="13310" width="7.44140625" style="35" customWidth="1"/>
    <col min="13311" max="13311" width="9.33203125" style="35" customWidth="1"/>
    <col min="13312" max="13312" width="10" style="35" customWidth="1"/>
    <col min="13313" max="13313" width="8.88671875" style="35"/>
    <col min="13314" max="13314" width="9.88671875" style="35" customWidth="1"/>
    <col min="13315" max="13315" width="10.6640625" style="35" customWidth="1"/>
    <col min="13316" max="13319" width="8.88671875" style="35"/>
    <col min="13320" max="13320" width="8.44140625" style="35" customWidth="1"/>
    <col min="13321" max="13321" width="10.109375" style="35" customWidth="1"/>
    <col min="13322" max="13322" width="10.44140625" style="35" customWidth="1"/>
    <col min="13323" max="13565" width="8.88671875" style="35"/>
    <col min="13566" max="13566" width="7.44140625" style="35" customWidth="1"/>
    <col min="13567" max="13567" width="9.33203125" style="35" customWidth="1"/>
    <col min="13568" max="13568" width="10" style="35" customWidth="1"/>
    <col min="13569" max="13569" width="8.88671875" style="35"/>
    <col min="13570" max="13570" width="9.88671875" style="35" customWidth="1"/>
    <col min="13571" max="13571" width="10.6640625" style="35" customWidth="1"/>
    <col min="13572" max="13575" width="8.88671875" style="35"/>
    <col min="13576" max="13576" width="8.44140625" style="35" customWidth="1"/>
    <col min="13577" max="13577" width="10.109375" style="35" customWidth="1"/>
    <col min="13578" max="13578" width="10.44140625" style="35" customWidth="1"/>
    <col min="13579" max="13821" width="8.88671875" style="35"/>
    <col min="13822" max="13822" width="7.44140625" style="35" customWidth="1"/>
    <col min="13823" max="13823" width="9.33203125" style="35" customWidth="1"/>
    <col min="13824" max="13824" width="10" style="35" customWidth="1"/>
    <col min="13825" max="13825" width="8.88671875" style="35"/>
    <col min="13826" max="13826" width="9.88671875" style="35" customWidth="1"/>
    <col min="13827" max="13827" width="10.6640625" style="35" customWidth="1"/>
    <col min="13828" max="13831" width="8.88671875" style="35"/>
    <col min="13832" max="13832" width="8.44140625" style="35" customWidth="1"/>
    <col min="13833" max="13833" width="10.109375" style="35" customWidth="1"/>
    <col min="13834" max="13834" width="10.44140625" style="35" customWidth="1"/>
    <col min="13835" max="14077" width="8.88671875" style="35"/>
    <col min="14078" max="14078" width="7.44140625" style="35" customWidth="1"/>
    <col min="14079" max="14079" width="9.33203125" style="35" customWidth="1"/>
    <col min="14080" max="14080" width="10" style="35" customWidth="1"/>
    <col min="14081" max="14081" width="8.88671875" style="35"/>
    <col min="14082" max="14082" width="9.88671875" style="35" customWidth="1"/>
    <col min="14083" max="14083" width="10.6640625" style="35" customWidth="1"/>
    <col min="14084" max="14087" width="8.88671875" style="35"/>
    <col min="14088" max="14088" width="8.44140625" style="35" customWidth="1"/>
    <col min="14089" max="14089" width="10.109375" style="35" customWidth="1"/>
    <col min="14090" max="14090" width="10.44140625" style="35" customWidth="1"/>
    <col min="14091" max="14333" width="8.88671875" style="35"/>
    <col min="14334" max="14334" width="7.44140625" style="35" customWidth="1"/>
    <col min="14335" max="14335" width="9.33203125" style="35" customWidth="1"/>
    <col min="14336" max="14336" width="10" style="35" customWidth="1"/>
    <col min="14337" max="14337" width="8.88671875" style="35"/>
    <col min="14338" max="14338" width="9.88671875" style="35" customWidth="1"/>
    <col min="14339" max="14339" width="10.6640625" style="35" customWidth="1"/>
    <col min="14340" max="14343" width="8.88671875" style="35"/>
    <col min="14344" max="14344" width="8.44140625" style="35" customWidth="1"/>
    <col min="14345" max="14345" width="10.109375" style="35" customWidth="1"/>
    <col min="14346" max="14346" width="10.44140625" style="35" customWidth="1"/>
    <col min="14347" max="14589" width="8.88671875" style="35"/>
    <col min="14590" max="14590" width="7.44140625" style="35" customWidth="1"/>
    <col min="14591" max="14591" width="9.33203125" style="35" customWidth="1"/>
    <col min="14592" max="14592" width="10" style="35" customWidth="1"/>
    <col min="14593" max="14593" width="8.88671875" style="35"/>
    <col min="14594" max="14594" width="9.88671875" style="35" customWidth="1"/>
    <col min="14595" max="14595" width="10.6640625" style="35" customWidth="1"/>
    <col min="14596" max="14599" width="8.88671875" style="35"/>
    <col min="14600" max="14600" width="8.44140625" style="35" customWidth="1"/>
    <col min="14601" max="14601" width="10.109375" style="35" customWidth="1"/>
    <col min="14602" max="14602" width="10.44140625" style="35" customWidth="1"/>
    <col min="14603" max="14845" width="8.88671875" style="35"/>
    <col min="14846" max="14846" width="7.44140625" style="35" customWidth="1"/>
    <col min="14847" max="14847" width="9.33203125" style="35" customWidth="1"/>
    <col min="14848" max="14848" width="10" style="35" customWidth="1"/>
    <col min="14849" max="14849" width="8.88671875" style="35"/>
    <col min="14850" max="14850" width="9.88671875" style="35" customWidth="1"/>
    <col min="14851" max="14851" width="10.6640625" style="35" customWidth="1"/>
    <col min="14852" max="14855" width="8.88671875" style="35"/>
    <col min="14856" max="14856" width="8.44140625" style="35" customWidth="1"/>
    <col min="14857" max="14857" width="10.109375" style="35" customWidth="1"/>
    <col min="14858" max="14858" width="10.44140625" style="35" customWidth="1"/>
    <col min="14859" max="15101" width="8.88671875" style="35"/>
    <col min="15102" max="15102" width="7.44140625" style="35" customWidth="1"/>
    <col min="15103" max="15103" width="9.33203125" style="35" customWidth="1"/>
    <col min="15104" max="15104" width="10" style="35" customWidth="1"/>
    <col min="15105" max="15105" width="8.88671875" style="35"/>
    <col min="15106" max="15106" width="9.88671875" style="35" customWidth="1"/>
    <col min="15107" max="15107" width="10.6640625" style="35" customWidth="1"/>
    <col min="15108" max="15111" width="8.88671875" style="35"/>
    <col min="15112" max="15112" width="8.44140625" style="35" customWidth="1"/>
    <col min="15113" max="15113" width="10.109375" style="35" customWidth="1"/>
    <col min="15114" max="15114" width="10.44140625" style="35" customWidth="1"/>
    <col min="15115" max="15357" width="8.88671875" style="35"/>
    <col min="15358" max="15358" width="7.44140625" style="35" customWidth="1"/>
    <col min="15359" max="15359" width="9.33203125" style="35" customWidth="1"/>
    <col min="15360" max="15360" width="10" style="35" customWidth="1"/>
    <col min="15361" max="15361" width="8.88671875" style="35"/>
    <col min="15362" max="15362" width="9.88671875" style="35" customWidth="1"/>
    <col min="15363" max="15363" width="10.6640625" style="35" customWidth="1"/>
    <col min="15364" max="15367" width="8.88671875" style="35"/>
    <col min="15368" max="15368" width="8.44140625" style="35" customWidth="1"/>
    <col min="15369" max="15369" width="10.109375" style="35" customWidth="1"/>
    <col min="15370" max="15370" width="10.44140625" style="35" customWidth="1"/>
    <col min="15371" max="15613" width="8.88671875" style="35"/>
    <col min="15614" max="15614" width="7.44140625" style="35" customWidth="1"/>
    <col min="15615" max="15615" width="9.33203125" style="35" customWidth="1"/>
    <col min="15616" max="15616" width="10" style="35" customWidth="1"/>
    <col min="15617" max="15617" width="8.88671875" style="35"/>
    <col min="15618" max="15618" width="9.88671875" style="35" customWidth="1"/>
    <col min="15619" max="15619" width="10.6640625" style="35" customWidth="1"/>
    <col min="15620" max="15623" width="8.88671875" style="35"/>
    <col min="15624" max="15624" width="8.44140625" style="35" customWidth="1"/>
    <col min="15625" max="15625" width="10.109375" style="35" customWidth="1"/>
    <col min="15626" max="15626" width="10.44140625" style="35" customWidth="1"/>
    <col min="15627" max="15869" width="8.88671875" style="35"/>
    <col min="15870" max="15870" width="7.44140625" style="35" customWidth="1"/>
    <col min="15871" max="15871" width="9.33203125" style="35" customWidth="1"/>
    <col min="15872" max="15872" width="10" style="35" customWidth="1"/>
    <col min="15873" max="15873" width="8.88671875" style="35"/>
    <col min="15874" max="15874" width="9.88671875" style="35" customWidth="1"/>
    <col min="15875" max="15875" width="10.6640625" style="35" customWidth="1"/>
    <col min="15876" max="15879" width="8.88671875" style="35"/>
    <col min="15880" max="15880" width="8.44140625" style="35" customWidth="1"/>
    <col min="15881" max="15881" width="10.109375" style="35" customWidth="1"/>
    <col min="15882" max="15882" width="10.44140625" style="35" customWidth="1"/>
    <col min="15883" max="16125" width="8.88671875" style="35"/>
    <col min="16126" max="16126" width="7.44140625" style="35" customWidth="1"/>
    <col min="16127" max="16127" width="9.33203125" style="35" customWidth="1"/>
    <col min="16128" max="16128" width="10" style="35" customWidth="1"/>
    <col min="16129" max="16129" width="8.88671875" style="35"/>
    <col min="16130" max="16130" width="9.88671875" style="35" customWidth="1"/>
    <col min="16131" max="16131" width="10.6640625" style="35" customWidth="1"/>
    <col min="16132" max="16135" width="8.88671875" style="35"/>
    <col min="16136" max="16136" width="8.44140625" style="35" customWidth="1"/>
    <col min="16137" max="16137" width="10.109375" style="35" customWidth="1"/>
    <col min="16138" max="16138" width="10.44140625" style="35" customWidth="1"/>
    <col min="16139" max="16384" width="8.88671875" style="35"/>
  </cols>
  <sheetData>
    <row r="1" spans="1:19" ht="16.2" thickBot="1" x14ac:dyDescent="0.35">
      <c r="A1" s="273" t="s">
        <v>305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</row>
    <row r="2" spans="1:19" s="36" customFormat="1" ht="15" customHeight="1" x14ac:dyDescent="0.3">
      <c r="A2" s="209"/>
      <c r="B2" s="204"/>
      <c r="C2" s="204"/>
      <c r="D2" s="205"/>
      <c r="E2" s="276" t="s">
        <v>17</v>
      </c>
      <c r="F2" s="277"/>
      <c r="G2" s="278"/>
      <c r="H2" s="279" t="str">
        <f>'1 - Dane do umowy'!D6&amp;" "&amp;'1 - Dane do umowy'!D8</f>
        <v xml:space="preserve"> </v>
      </c>
      <c r="I2" s="280"/>
      <c r="J2" s="280"/>
      <c r="K2" s="280"/>
      <c r="L2" s="280"/>
      <c r="M2" s="280"/>
      <c r="N2" s="281"/>
    </row>
    <row r="3" spans="1:19" x14ac:dyDescent="0.3">
      <c r="A3" s="210"/>
      <c r="B3" s="211"/>
      <c r="C3" s="211"/>
      <c r="D3" s="212"/>
      <c r="E3" s="222" t="s">
        <v>306</v>
      </c>
      <c r="F3" s="223"/>
      <c r="G3" s="224"/>
      <c r="H3" s="282">
        <f>'1 - Dane do umowy'!D25</f>
        <v>0</v>
      </c>
      <c r="I3" s="283"/>
      <c r="J3" s="283"/>
      <c r="K3" s="283"/>
      <c r="L3" s="283"/>
      <c r="M3" s="283"/>
      <c r="N3" s="284"/>
    </row>
    <row r="4" spans="1:19" ht="15" thickBot="1" x14ac:dyDescent="0.35">
      <c r="A4" s="213"/>
      <c r="B4" s="214"/>
      <c r="C4" s="214"/>
      <c r="D4" s="215"/>
      <c r="E4" s="285" t="s">
        <v>307</v>
      </c>
      <c r="F4" s="286"/>
      <c r="G4" s="287"/>
      <c r="H4" s="288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4" s="289"/>
      <c r="J4" s="289"/>
      <c r="K4" s="289"/>
      <c r="L4" s="289"/>
      <c r="M4" s="289"/>
      <c r="N4" s="290"/>
    </row>
    <row r="5" spans="1:19" ht="15" customHeight="1" x14ac:dyDescent="0.3">
      <c r="A5" s="296" t="s">
        <v>423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  <c r="P5" s="295" t="s">
        <v>421</v>
      </c>
      <c r="Q5" s="295"/>
      <c r="R5" s="295"/>
      <c r="S5" s="295"/>
    </row>
    <row r="6" spans="1:19" ht="15" customHeight="1" thickBot="1" x14ac:dyDescent="0.35">
      <c r="A6" s="299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1"/>
      <c r="P6" s="295"/>
      <c r="Q6" s="295"/>
      <c r="R6" s="295"/>
      <c r="S6" s="295"/>
    </row>
    <row r="7" spans="1:19" ht="15" customHeight="1" thickBo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P7" s="295"/>
      <c r="Q7" s="295"/>
      <c r="R7" s="295"/>
      <c r="S7" s="295"/>
    </row>
    <row r="8" spans="1:19" ht="46.2" customHeight="1" x14ac:dyDescent="0.3">
      <c r="A8" s="302" t="s">
        <v>308</v>
      </c>
      <c r="B8" s="293" t="s">
        <v>15</v>
      </c>
      <c r="C8" s="113" t="s">
        <v>14</v>
      </c>
      <c r="D8" s="293" t="s">
        <v>7</v>
      </c>
      <c r="E8" s="5" t="s">
        <v>13</v>
      </c>
      <c r="F8" s="293" t="s">
        <v>12</v>
      </c>
      <c r="G8" s="293" t="s">
        <v>11</v>
      </c>
      <c r="H8" s="291" t="s">
        <v>10</v>
      </c>
      <c r="I8" s="293" t="s">
        <v>9</v>
      </c>
      <c r="J8" s="293" t="s">
        <v>8</v>
      </c>
      <c r="K8" s="293" t="s">
        <v>6</v>
      </c>
      <c r="L8" s="5" t="s">
        <v>5</v>
      </c>
      <c r="M8" s="5" t="s">
        <v>4</v>
      </c>
      <c r="N8" s="4" t="s">
        <v>3</v>
      </c>
      <c r="P8" s="295"/>
      <c r="Q8" s="295"/>
      <c r="R8" s="295"/>
      <c r="S8" s="295"/>
    </row>
    <row r="9" spans="1:19" ht="18" customHeight="1" thickBot="1" x14ac:dyDescent="0.35">
      <c r="A9" s="303"/>
      <c r="B9" s="294"/>
      <c r="C9" s="3" t="s">
        <v>2</v>
      </c>
      <c r="D9" s="294"/>
      <c r="E9" s="3" t="s">
        <v>2</v>
      </c>
      <c r="F9" s="294"/>
      <c r="G9" s="294"/>
      <c r="H9" s="292"/>
      <c r="I9" s="294"/>
      <c r="J9" s="294"/>
      <c r="K9" s="294"/>
      <c r="L9" s="3" t="s">
        <v>2</v>
      </c>
      <c r="M9" s="3" t="s">
        <v>1</v>
      </c>
      <c r="N9" s="2" t="s">
        <v>0</v>
      </c>
      <c r="P9" s="295"/>
      <c r="Q9" s="295"/>
      <c r="R9" s="295"/>
      <c r="S9" s="295"/>
    </row>
    <row r="10" spans="1:19" ht="14.4" customHeight="1" x14ac:dyDescent="0.3">
      <c r="A10" s="33" t="str">
        <f>IF('2 - Lista upraw'!A11&lt;&gt;"",'2 - Lista upraw'!A11,"")</f>
        <v/>
      </c>
      <c r="B10" s="33" t="str">
        <f>IF('2 - Lista upraw'!B11&lt;&gt;"",'2 - Lista upraw'!B11,"")</f>
        <v/>
      </c>
      <c r="C10" s="33" t="str">
        <f>IF('2 - Lista upraw'!C11,'2 - Lista upraw'!C11,"")</f>
        <v/>
      </c>
      <c r="D10" s="33" t="str">
        <f>IF('2 - Lista upraw'!J11&lt;&gt;"",'2 - Lista upraw'!J11,"")</f>
        <v/>
      </c>
      <c r="E10" s="33" t="str">
        <f>IF('2 - Lista upraw'!D11,'2 - Lista upraw'!D11,"")</f>
        <v/>
      </c>
      <c r="F10" s="33" t="str">
        <f>IF('2 - Lista upraw'!E11&lt;&gt;"",'2 - Lista upraw'!E11,"")</f>
        <v/>
      </c>
      <c r="G10" s="33" t="str">
        <f>IF('2 - Lista upraw'!F11&lt;&gt;"",'2 - Lista upraw'!F11,"")</f>
        <v/>
      </c>
      <c r="H10" s="33" t="str">
        <f>IF('2 - Lista upraw'!G11&lt;&gt;"",'2 - Lista upraw'!G11,"")</f>
        <v/>
      </c>
      <c r="I10" s="33" t="str">
        <f>IF('2 - Lista upraw'!H11&lt;&gt;"",'2 - Lista upraw'!H11,"")</f>
        <v/>
      </c>
      <c r="J10" s="34" t="str">
        <f>IF('2 - Lista upraw'!I11,'2 - Lista upraw'!I11,"")</f>
        <v/>
      </c>
      <c r="K10" s="33" t="str">
        <f>IF('2 - Lista upraw'!K11&lt;&gt;"",'2 - Lista upraw'!K11,"")</f>
        <v/>
      </c>
      <c r="L10" s="33" t="str">
        <f>IF('2 - Lista upraw'!L11,'2 - Lista upraw'!L11,"")</f>
        <v/>
      </c>
      <c r="M10" s="33" t="str">
        <f>IF('2 - Lista upraw'!M11,'2 - Lista upraw'!M11,"")</f>
        <v/>
      </c>
      <c r="N10" s="33" t="str">
        <f>IF('2 - Lista upraw'!N11,'2 - Lista upraw'!N11,"")</f>
        <v/>
      </c>
      <c r="P10" s="295"/>
      <c r="Q10" s="295"/>
      <c r="R10" s="295"/>
      <c r="S10" s="295"/>
    </row>
    <row r="11" spans="1:19" ht="14.4" customHeight="1" x14ac:dyDescent="0.3">
      <c r="A11" s="25" t="str">
        <f>IF('2 - Lista upraw'!A12&lt;&gt;"",'2 - Lista upraw'!A12,"")</f>
        <v/>
      </c>
      <c r="B11" s="25" t="str">
        <f>IF('2 - Lista upraw'!B12&lt;&gt;"",'2 - Lista upraw'!B12,"")</f>
        <v/>
      </c>
      <c r="C11" s="25" t="str">
        <f>IF('2 - Lista upraw'!C12,'2 - Lista upraw'!C12,"")</f>
        <v/>
      </c>
      <c r="D11" s="25" t="str">
        <f>IF('2 - Lista upraw'!J12&lt;&gt;"",'2 - Lista upraw'!J12,"")</f>
        <v/>
      </c>
      <c r="E11" s="25" t="str">
        <f>IF('2 - Lista upraw'!D12,'2 - Lista upraw'!D12,"")</f>
        <v/>
      </c>
      <c r="F11" s="25" t="str">
        <f>IF('2 - Lista upraw'!E12&lt;&gt;"",'2 - Lista upraw'!E12,"")</f>
        <v/>
      </c>
      <c r="G11" s="25" t="str">
        <f>IF('2 - Lista upraw'!F12&lt;&gt;"",'2 - Lista upraw'!F12,"")</f>
        <v/>
      </c>
      <c r="H11" s="25" t="str">
        <f>IF('2 - Lista upraw'!G12&lt;&gt;"",'2 - Lista upraw'!G12,"")</f>
        <v/>
      </c>
      <c r="I11" s="25" t="str">
        <f>IF('2 - Lista upraw'!H12&lt;&gt;"",'2 - Lista upraw'!H12,"")</f>
        <v/>
      </c>
      <c r="J11" s="32" t="str">
        <f>IF('2 - Lista upraw'!I12,'2 - Lista upraw'!I12,"")</f>
        <v/>
      </c>
      <c r="K11" s="25" t="str">
        <f>IF('2 - Lista upraw'!K12&lt;&gt;"",'2 - Lista upraw'!K12,"")</f>
        <v/>
      </c>
      <c r="L11" s="25" t="str">
        <f>IF('2 - Lista upraw'!L12,'2 - Lista upraw'!L12,"")</f>
        <v/>
      </c>
      <c r="M11" s="25" t="str">
        <f>IF('2 - Lista upraw'!M12,'2 - Lista upraw'!M12,"")</f>
        <v/>
      </c>
      <c r="N11" s="25" t="str">
        <f>IF('2 - Lista upraw'!N12,'2 - Lista upraw'!N12,"")</f>
        <v/>
      </c>
    </row>
    <row r="12" spans="1:19" ht="14.4" customHeight="1" x14ac:dyDescent="0.3">
      <c r="A12" s="25" t="str">
        <f>IF('2 - Lista upraw'!A13&lt;&gt;"",'2 - Lista upraw'!A13,"")</f>
        <v/>
      </c>
      <c r="B12" s="25" t="str">
        <f>IF('2 - Lista upraw'!B13&lt;&gt;"",'2 - Lista upraw'!B13,"")</f>
        <v/>
      </c>
      <c r="C12" s="25" t="str">
        <f>IF('2 - Lista upraw'!C13,'2 - Lista upraw'!C13,"")</f>
        <v/>
      </c>
      <c r="D12" s="25" t="str">
        <f>IF('2 - Lista upraw'!J13&lt;&gt;"",'2 - Lista upraw'!J13,"")</f>
        <v/>
      </c>
      <c r="E12" s="25" t="str">
        <f>IF('2 - Lista upraw'!D13,'2 - Lista upraw'!D13,"")</f>
        <v/>
      </c>
      <c r="F12" s="25" t="str">
        <f>IF('2 - Lista upraw'!E13&lt;&gt;"",'2 - Lista upraw'!E13,"")</f>
        <v/>
      </c>
      <c r="G12" s="25" t="str">
        <f>IF('2 - Lista upraw'!F13&lt;&gt;"",'2 - Lista upraw'!F13,"")</f>
        <v/>
      </c>
      <c r="H12" s="25" t="str">
        <f>IF('2 - Lista upraw'!G13&lt;&gt;"",'2 - Lista upraw'!G13,"")</f>
        <v/>
      </c>
      <c r="I12" s="25" t="str">
        <f>IF('2 - Lista upraw'!H13&lt;&gt;"",'2 - Lista upraw'!H13,"")</f>
        <v/>
      </c>
      <c r="J12" s="32" t="str">
        <f>IF('2 - Lista upraw'!I13,'2 - Lista upraw'!I13,"")</f>
        <v/>
      </c>
      <c r="K12" s="25" t="str">
        <f>IF('2 - Lista upraw'!K13&lt;&gt;"",'2 - Lista upraw'!K13,"")</f>
        <v/>
      </c>
      <c r="L12" s="25" t="str">
        <f>IF('2 - Lista upraw'!L13,'2 - Lista upraw'!L13,"")</f>
        <v/>
      </c>
      <c r="M12" s="25" t="str">
        <f>IF('2 - Lista upraw'!M13,'2 - Lista upraw'!M13,"")</f>
        <v/>
      </c>
      <c r="N12" s="25" t="str">
        <f>IF('2 - Lista upraw'!N13,'2 - Lista upraw'!N13,"")</f>
        <v/>
      </c>
    </row>
    <row r="13" spans="1:19" ht="14.4" customHeight="1" x14ac:dyDescent="0.3">
      <c r="A13" s="25" t="str">
        <f>IF('2 - Lista upraw'!A14&lt;&gt;"",'2 - Lista upraw'!A14,"")</f>
        <v/>
      </c>
      <c r="B13" s="25" t="str">
        <f>IF('2 - Lista upraw'!B14&lt;&gt;"",'2 - Lista upraw'!B14,"")</f>
        <v/>
      </c>
      <c r="C13" s="25" t="str">
        <f>IF('2 - Lista upraw'!C14,'2 - Lista upraw'!C14,"")</f>
        <v/>
      </c>
      <c r="D13" s="25" t="str">
        <f>IF('2 - Lista upraw'!J14&lt;&gt;"",'2 - Lista upraw'!J14,"")</f>
        <v/>
      </c>
      <c r="E13" s="25" t="str">
        <f>IF('2 - Lista upraw'!D14,'2 - Lista upraw'!D14,"")</f>
        <v/>
      </c>
      <c r="F13" s="25" t="str">
        <f>IF('2 - Lista upraw'!E14&lt;&gt;"",'2 - Lista upraw'!E14,"")</f>
        <v/>
      </c>
      <c r="G13" s="25" t="str">
        <f>IF('2 - Lista upraw'!F14&lt;&gt;"",'2 - Lista upraw'!F14,"")</f>
        <v/>
      </c>
      <c r="H13" s="25" t="str">
        <f>IF('2 - Lista upraw'!G14&lt;&gt;"",'2 - Lista upraw'!G14,"")</f>
        <v/>
      </c>
      <c r="I13" s="25" t="str">
        <f>IF('2 - Lista upraw'!H14&lt;&gt;"",'2 - Lista upraw'!H14,"")</f>
        <v/>
      </c>
      <c r="J13" s="32" t="str">
        <f>IF('2 - Lista upraw'!I14,'2 - Lista upraw'!I14,"")</f>
        <v/>
      </c>
      <c r="K13" s="25" t="str">
        <f>IF('2 - Lista upraw'!K14&lt;&gt;"",'2 - Lista upraw'!K14,"")</f>
        <v/>
      </c>
      <c r="L13" s="25" t="str">
        <f>IF('2 - Lista upraw'!L14,'2 - Lista upraw'!L14,"")</f>
        <v/>
      </c>
      <c r="M13" s="25" t="str">
        <f>IF('2 - Lista upraw'!M14,'2 - Lista upraw'!M14,"")</f>
        <v/>
      </c>
      <c r="N13" s="25" t="str">
        <f>IF('2 - Lista upraw'!N14,'2 - Lista upraw'!N14,"")</f>
        <v/>
      </c>
    </row>
    <row r="14" spans="1:19" x14ac:dyDescent="0.3">
      <c r="A14" s="25" t="str">
        <f>IF('2 - Lista upraw'!A15&lt;&gt;"",'2 - Lista upraw'!A15,"")</f>
        <v/>
      </c>
      <c r="B14" s="25" t="str">
        <f>IF('2 - Lista upraw'!B15&lt;&gt;"",'2 - Lista upraw'!B15,"")</f>
        <v/>
      </c>
      <c r="C14" s="25" t="str">
        <f>IF('2 - Lista upraw'!C15,'2 - Lista upraw'!C15,"")</f>
        <v/>
      </c>
      <c r="D14" s="25" t="str">
        <f>IF('2 - Lista upraw'!J15&lt;&gt;"",'2 - Lista upraw'!J15,"")</f>
        <v/>
      </c>
      <c r="E14" s="25" t="str">
        <f>IF('2 - Lista upraw'!D15,'2 - Lista upraw'!D15,"")</f>
        <v/>
      </c>
      <c r="F14" s="25" t="str">
        <f>IF('2 - Lista upraw'!E15&lt;&gt;"",'2 - Lista upraw'!E15,"")</f>
        <v/>
      </c>
      <c r="G14" s="25" t="str">
        <f>IF('2 - Lista upraw'!F15&lt;&gt;"",'2 - Lista upraw'!F15,"")</f>
        <v/>
      </c>
      <c r="H14" s="25" t="str">
        <f>IF('2 - Lista upraw'!G15&lt;&gt;"",'2 - Lista upraw'!G15,"")</f>
        <v/>
      </c>
      <c r="I14" s="25" t="str">
        <f>IF('2 - Lista upraw'!H15&lt;&gt;"",'2 - Lista upraw'!H15,"")</f>
        <v/>
      </c>
      <c r="J14" s="32" t="str">
        <f>IF('2 - Lista upraw'!I15,'2 - Lista upraw'!I15,"")</f>
        <v/>
      </c>
      <c r="K14" s="25" t="str">
        <f>IF('2 - Lista upraw'!K15&lt;&gt;"",'2 - Lista upraw'!K15,"")</f>
        <v/>
      </c>
      <c r="L14" s="25" t="str">
        <f>IF('2 - Lista upraw'!L15,'2 - Lista upraw'!L15,"")</f>
        <v/>
      </c>
      <c r="M14" s="25" t="str">
        <f>IF('2 - Lista upraw'!M15,'2 - Lista upraw'!M15,"")</f>
        <v/>
      </c>
      <c r="N14" s="25" t="str">
        <f>IF('2 - Lista upraw'!N15,'2 - Lista upraw'!N15,"")</f>
        <v/>
      </c>
    </row>
    <row r="15" spans="1:19" x14ac:dyDescent="0.3">
      <c r="A15" s="25" t="str">
        <f>IF('2 - Lista upraw'!A16&lt;&gt;"",'2 - Lista upraw'!A16,"")</f>
        <v/>
      </c>
      <c r="B15" s="25" t="str">
        <f>IF('2 - Lista upraw'!B16&lt;&gt;"",'2 - Lista upraw'!B16,"")</f>
        <v/>
      </c>
      <c r="C15" s="25" t="str">
        <f>IF('2 - Lista upraw'!C16,'2 - Lista upraw'!C16,"")</f>
        <v/>
      </c>
      <c r="D15" s="25" t="str">
        <f>IF('2 - Lista upraw'!J16&lt;&gt;"",'2 - Lista upraw'!J16,"")</f>
        <v/>
      </c>
      <c r="E15" s="25" t="str">
        <f>IF('2 - Lista upraw'!D16,'2 - Lista upraw'!D16,"")</f>
        <v/>
      </c>
      <c r="F15" s="25" t="str">
        <f>IF('2 - Lista upraw'!E16&lt;&gt;"",'2 - Lista upraw'!E16,"")</f>
        <v/>
      </c>
      <c r="G15" s="25" t="str">
        <f>IF('2 - Lista upraw'!F16&lt;&gt;"",'2 - Lista upraw'!F16,"")</f>
        <v/>
      </c>
      <c r="H15" s="25" t="str">
        <f>IF('2 - Lista upraw'!G16&lt;&gt;"",'2 - Lista upraw'!G16,"")</f>
        <v/>
      </c>
      <c r="I15" s="25" t="str">
        <f>IF('2 - Lista upraw'!H16&lt;&gt;"",'2 - Lista upraw'!H16,"")</f>
        <v/>
      </c>
      <c r="J15" s="32" t="str">
        <f>IF('2 - Lista upraw'!I16,'2 - Lista upraw'!I16,"")</f>
        <v/>
      </c>
      <c r="K15" s="25" t="str">
        <f>IF('2 - Lista upraw'!K16&lt;&gt;"",'2 - Lista upraw'!K16,"")</f>
        <v/>
      </c>
      <c r="L15" s="25" t="str">
        <f>IF('2 - Lista upraw'!L16,'2 - Lista upraw'!L16,"")</f>
        <v/>
      </c>
      <c r="M15" s="25" t="str">
        <f>IF('2 - Lista upraw'!M16,'2 - Lista upraw'!M16,"")</f>
        <v/>
      </c>
      <c r="N15" s="25" t="str">
        <f>IF('2 - Lista upraw'!N16,'2 - Lista upraw'!N16,"")</f>
        <v/>
      </c>
    </row>
    <row r="16" spans="1:19" x14ac:dyDescent="0.3">
      <c r="A16" s="25" t="str">
        <f>IF('2 - Lista upraw'!A17&lt;&gt;"",'2 - Lista upraw'!A17,"")</f>
        <v/>
      </c>
      <c r="B16" s="25" t="str">
        <f>IF('2 - Lista upraw'!B17&lt;&gt;"",'2 - Lista upraw'!B17,"")</f>
        <v/>
      </c>
      <c r="C16" s="25" t="str">
        <f>IF('2 - Lista upraw'!C17,'2 - Lista upraw'!C17,"")</f>
        <v/>
      </c>
      <c r="D16" s="25" t="str">
        <f>IF('2 - Lista upraw'!J17&lt;&gt;"",'2 - Lista upraw'!J17,"")</f>
        <v/>
      </c>
      <c r="E16" s="25" t="str">
        <f>IF('2 - Lista upraw'!D17,'2 - Lista upraw'!D17,"")</f>
        <v/>
      </c>
      <c r="F16" s="25" t="str">
        <f>IF('2 - Lista upraw'!E17&lt;&gt;"",'2 - Lista upraw'!E17,"")</f>
        <v/>
      </c>
      <c r="G16" s="25" t="str">
        <f>IF('2 - Lista upraw'!F17&lt;&gt;"",'2 - Lista upraw'!F17,"")</f>
        <v/>
      </c>
      <c r="H16" s="25" t="str">
        <f>IF('2 - Lista upraw'!G17&lt;&gt;"",'2 - Lista upraw'!G17,"")</f>
        <v/>
      </c>
      <c r="I16" s="25" t="str">
        <f>IF('2 - Lista upraw'!H17&lt;&gt;"",'2 - Lista upraw'!H17,"")</f>
        <v/>
      </c>
      <c r="J16" s="32" t="str">
        <f>IF('2 - Lista upraw'!I17,'2 - Lista upraw'!I17,"")</f>
        <v/>
      </c>
      <c r="K16" s="25" t="str">
        <f>IF('2 - Lista upraw'!K17&lt;&gt;"",'2 - Lista upraw'!K17,"")</f>
        <v/>
      </c>
      <c r="L16" s="25" t="str">
        <f>IF('2 - Lista upraw'!L17,'2 - Lista upraw'!L17,"")</f>
        <v/>
      </c>
      <c r="M16" s="25" t="str">
        <f>IF('2 - Lista upraw'!M17,'2 - Lista upraw'!M17,"")</f>
        <v/>
      </c>
      <c r="N16" s="25" t="str">
        <f>IF('2 - Lista upraw'!N17,'2 - Lista upraw'!N17,"")</f>
        <v/>
      </c>
    </row>
    <row r="17" spans="1:14" x14ac:dyDescent="0.3">
      <c r="A17" s="25" t="str">
        <f>IF('2 - Lista upraw'!A18&lt;&gt;"",'2 - Lista upraw'!A18,"")</f>
        <v/>
      </c>
      <c r="B17" s="25" t="str">
        <f>IF('2 - Lista upraw'!B18&lt;&gt;"",'2 - Lista upraw'!B18,"")</f>
        <v/>
      </c>
      <c r="C17" s="25" t="str">
        <f>IF('2 - Lista upraw'!C18,'2 - Lista upraw'!C18,"")</f>
        <v/>
      </c>
      <c r="D17" s="25" t="str">
        <f>IF('2 - Lista upraw'!J18&lt;&gt;"",'2 - Lista upraw'!J18,"")</f>
        <v/>
      </c>
      <c r="E17" s="25" t="str">
        <f>IF('2 - Lista upraw'!D18,'2 - Lista upraw'!D18,"")</f>
        <v/>
      </c>
      <c r="F17" s="25" t="str">
        <f>IF('2 - Lista upraw'!E18&lt;&gt;"",'2 - Lista upraw'!E18,"")</f>
        <v/>
      </c>
      <c r="G17" s="25" t="str">
        <f>IF('2 - Lista upraw'!F18&lt;&gt;"",'2 - Lista upraw'!F18,"")</f>
        <v/>
      </c>
      <c r="H17" s="25" t="str">
        <f>IF('2 - Lista upraw'!G18&lt;&gt;"",'2 - Lista upraw'!G18,"")</f>
        <v/>
      </c>
      <c r="I17" s="25" t="str">
        <f>IF('2 - Lista upraw'!H18&lt;&gt;"",'2 - Lista upraw'!H18,"")</f>
        <v/>
      </c>
      <c r="J17" s="32" t="str">
        <f>IF('2 - Lista upraw'!I18,'2 - Lista upraw'!I18,"")</f>
        <v/>
      </c>
      <c r="K17" s="25" t="str">
        <f>IF('2 - Lista upraw'!K18&lt;&gt;"",'2 - Lista upraw'!K18,"")</f>
        <v/>
      </c>
      <c r="L17" s="25" t="str">
        <f>IF('2 - Lista upraw'!L18,'2 - Lista upraw'!L18,"")</f>
        <v/>
      </c>
      <c r="M17" s="25" t="str">
        <f>IF('2 - Lista upraw'!M18,'2 - Lista upraw'!M18,"")</f>
        <v/>
      </c>
      <c r="N17" s="25" t="str">
        <f>IF('2 - Lista upraw'!N18,'2 - Lista upraw'!N18,"")</f>
        <v/>
      </c>
    </row>
    <row r="18" spans="1:14" x14ac:dyDescent="0.3">
      <c r="A18" s="25" t="str">
        <f>IF('2 - Lista upraw'!A19&lt;&gt;"",'2 - Lista upraw'!A19,"")</f>
        <v/>
      </c>
      <c r="B18" s="25" t="str">
        <f>IF('2 - Lista upraw'!B19&lt;&gt;"",'2 - Lista upraw'!B19,"")</f>
        <v/>
      </c>
      <c r="C18" s="25" t="str">
        <f>IF('2 - Lista upraw'!C19,'2 - Lista upraw'!C19,"")</f>
        <v/>
      </c>
      <c r="D18" s="25" t="str">
        <f>IF('2 - Lista upraw'!J19&lt;&gt;"",'2 - Lista upraw'!J19,"")</f>
        <v/>
      </c>
      <c r="E18" s="25" t="str">
        <f>IF('2 - Lista upraw'!D19,'2 - Lista upraw'!D19,"")</f>
        <v/>
      </c>
      <c r="F18" s="25" t="str">
        <f>IF('2 - Lista upraw'!E19&lt;&gt;"",'2 - Lista upraw'!E19,"")</f>
        <v/>
      </c>
      <c r="G18" s="25" t="str">
        <f>IF('2 - Lista upraw'!F19&lt;&gt;"",'2 - Lista upraw'!F19,"")</f>
        <v/>
      </c>
      <c r="H18" s="25" t="str">
        <f>IF('2 - Lista upraw'!G19&lt;&gt;"",'2 - Lista upraw'!G19,"")</f>
        <v/>
      </c>
      <c r="I18" s="25" t="str">
        <f>IF('2 - Lista upraw'!H19&lt;&gt;"",'2 - Lista upraw'!H19,"")</f>
        <v/>
      </c>
      <c r="J18" s="32" t="str">
        <f>IF('2 - Lista upraw'!I19,'2 - Lista upraw'!I19,"")</f>
        <v/>
      </c>
      <c r="K18" s="25" t="str">
        <f>IF('2 - Lista upraw'!K19&lt;&gt;"",'2 - Lista upraw'!K19,"")</f>
        <v/>
      </c>
      <c r="L18" s="25" t="str">
        <f>IF('2 - Lista upraw'!L19,'2 - Lista upraw'!L19,"")</f>
        <v/>
      </c>
      <c r="M18" s="25" t="str">
        <f>IF('2 - Lista upraw'!M19,'2 - Lista upraw'!M19,"")</f>
        <v/>
      </c>
      <c r="N18" s="25" t="str">
        <f>IF('2 - Lista upraw'!N19,'2 - Lista upraw'!N19,"")</f>
        <v/>
      </c>
    </row>
    <row r="19" spans="1:14" x14ac:dyDescent="0.3">
      <c r="A19" s="25" t="str">
        <f>IF('2 - Lista upraw'!A20&lt;&gt;"",'2 - Lista upraw'!A20,"")</f>
        <v/>
      </c>
      <c r="B19" s="25" t="str">
        <f>IF('2 - Lista upraw'!B20&lt;&gt;"",'2 - Lista upraw'!B20,"")</f>
        <v/>
      </c>
      <c r="C19" s="25" t="str">
        <f>IF('2 - Lista upraw'!C20,'2 - Lista upraw'!C20,"")</f>
        <v/>
      </c>
      <c r="D19" s="25" t="str">
        <f>IF('2 - Lista upraw'!J20&lt;&gt;"",'2 - Lista upraw'!J20,"")</f>
        <v/>
      </c>
      <c r="E19" s="25" t="str">
        <f>IF('2 - Lista upraw'!D20,'2 - Lista upraw'!D20,"")</f>
        <v/>
      </c>
      <c r="F19" s="25" t="str">
        <f>IF('2 - Lista upraw'!E20&lt;&gt;"",'2 - Lista upraw'!E20,"")</f>
        <v/>
      </c>
      <c r="G19" s="25" t="str">
        <f>IF('2 - Lista upraw'!F20&lt;&gt;"",'2 - Lista upraw'!F20,"")</f>
        <v/>
      </c>
      <c r="H19" s="25" t="str">
        <f>IF('2 - Lista upraw'!G20&lt;&gt;"",'2 - Lista upraw'!G20,"")</f>
        <v/>
      </c>
      <c r="I19" s="25" t="str">
        <f>IF('2 - Lista upraw'!H20&lt;&gt;"",'2 - Lista upraw'!H20,"")</f>
        <v/>
      </c>
      <c r="J19" s="32" t="str">
        <f>IF('2 - Lista upraw'!I20,'2 - Lista upraw'!I20,"")</f>
        <v/>
      </c>
      <c r="K19" s="25" t="str">
        <f>IF('2 - Lista upraw'!K20&lt;&gt;"",'2 - Lista upraw'!K20,"")</f>
        <v/>
      </c>
      <c r="L19" s="25" t="str">
        <f>IF('2 - Lista upraw'!L20,'2 - Lista upraw'!L20,"")</f>
        <v/>
      </c>
      <c r="M19" s="25" t="str">
        <f>IF('2 - Lista upraw'!M20,'2 - Lista upraw'!M20,"")</f>
        <v/>
      </c>
      <c r="N19" s="25" t="str">
        <f>IF('2 - Lista upraw'!N20,'2 - Lista upraw'!N20,"")</f>
        <v/>
      </c>
    </row>
    <row r="20" spans="1:14" x14ac:dyDescent="0.3">
      <c r="A20" s="25" t="str">
        <f>IF('2 - Lista upraw'!A21&lt;&gt;"",'2 - Lista upraw'!A21,"")</f>
        <v/>
      </c>
      <c r="B20" s="25" t="str">
        <f>IF('2 - Lista upraw'!B21&lt;&gt;"",'2 - Lista upraw'!B21,"")</f>
        <v/>
      </c>
      <c r="C20" s="25" t="str">
        <f>IF('2 - Lista upraw'!C21,'2 - Lista upraw'!C21,"")</f>
        <v/>
      </c>
      <c r="D20" s="25" t="str">
        <f>IF('2 - Lista upraw'!J21&lt;&gt;"",'2 - Lista upraw'!J21,"")</f>
        <v/>
      </c>
      <c r="E20" s="25" t="str">
        <f>IF('2 - Lista upraw'!D21,'2 - Lista upraw'!D21,"")</f>
        <v/>
      </c>
      <c r="F20" s="25" t="str">
        <f>IF('2 - Lista upraw'!E21&lt;&gt;"",'2 - Lista upraw'!E21,"")</f>
        <v/>
      </c>
      <c r="G20" s="25" t="str">
        <f>IF('2 - Lista upraw'!F21&lt;&gt;"",'2 - Lista upraw'!F21,"")</f>
        <v/>
      </c>
      <c r="H20" s="25" t="str">
        <f>IF('2 - Lista upraw'!G21&lt;&gt;"",'2 - Lista upraw'!G21,"")</f>
        <v/>
      </c>
      <c r="I20" s="25" t="str">
        <f>IF('2 - Lista upraw'!H21&lt;&gt;"",'2 - Lista upraw'!H21,"")</f>
        <v/>
      </c>
      <c r="J20" s="32" t="str">
        <f>IF('2 - Lista upraw'!I21,'2 - Lista upraw'!I21,"")</f>
        <v/>
      </c>
      <c r="K20" s="25" t="str">
        <f>IF('2 - Lista upraw'!K21&lt;&gt;"",'2 - Lista upraw'!K21,"")</f>
        <v/>
      </c>
      <c r="L20" s="25" t="str">
        <f>IF('2 - Lista upraw'!L21,'2 - Lista upraw'!L21,"")</f>
        <v/>
      </c>
      <c r="M20" s="25" t="str">
        <f>IF('2 - Lista upraw'!M21,'2 - Lista upraw'!M21,"")</f>
        <v/>
      </c>
      <c r="N20" s="25" t="str">
        <f>IF('2 - Lista upraw'!N21,'2 - Lista upraw'!N21,"")</f>
        <v/>
      </c>
    </row>
    <row r="21" spans="1:14" x14ac:dyDescent="0.3">
      <c r="A21" s="25" t="str">
        <f>IF('2 - Lista upraw'!A22&lt;&gt;"",'2 - Lista upraw'!A22,"")</f>
        <v/>
      </c>
      <c r="B21" s="25" t="str">
        <f>IF('2 - Lista upraw'!B22&lt;&gt;"",'2 - Lista upraw'!B22,"")</f>
        <v/>
      </c>
      <c r="C21" s="25" t="str">
        <f>IF('2 - Lista upraw'!C22,'2 - Lista upraw'!C22,"")</f>
        <v/>
      </c>
      <c r="D21" s="25" t="str">
        <f>IF('2 - Lista upraw'!J22&lt;&gt;"",'2 - Lista upraw'!J22,"")</f>
        <v/>
      </c>
      <c r="E21" s="25" t="str">
        <f>IF('2 - Lista upraw'!D22,'2 - Lista upraw'!D22,"")</f>
        <v/>
      </c>
      <c r="F21" s="25" t="str">
        <f>IF('2 - Lista upraw'!E22&lt;&gt;"",'2 - Lista upraw'!E22,"")</f>
        <v/>
      </c>
      <c r="G21" s="25" t="str">
        <f>IF('2 - Lista upraw'!F22&lt;&gt;"",'2 - Lista upraw'!F22,"")</f>
        <v/>
      </c>
      <c r="H21" s="25" t="str">
        <f>IF('2 - Lista upraw'!G22&lt;&gt;"",'2 - Lista upraw'!G22,"")</f>
        <v/>
      </c>
      <c r="I21" s="25" t="str">
        <f>IF('2 - Lista upraw'!H22&lt;&gt;"",'2 - Lista upraw'!H22,"")</f>
        <v/>
      </c>
      <c r="J21" s="32" t="str">
        <f>IF('2 - Lista upraw'!I22,'2 - Lista upraw'!I22,"")</f>
        <v/>
      </c>
      <c r="K21" s="25" t="str">
        <f>IF('2 - Lista upraw'!K22&lt;&gt;"",'2 - Lista upraw'!K22,"")</f>
        <v/>
      </c>
      <c r="L21" s="25" t="str">
        <f>IF('2 - Lista upraw'!L22,'2 - Lista upraw'!L22,"")</f>
        <v/>
      </c>
      <c r="M21" s="25" t="str">
        <f>IF('2 - Lista upraw'!M22,'2 - Lista upraw'!M22,"")</f>
        <v/>
      </c>
      <c r="N21" s="25" t="str">
        <f>IF('2 - Lista upraw'!N22,'2 - Lista upraw'!N22,"")</f>
        <v/>
      </c>
    </row>
    <row r="22" spans="1:14" x14ac:dyDescent="0.3">
      <c r="A22" s="25" t="str">
        <f>IF('2 - Lista upraw'!A23&lt;&gt;"",'2 - Lista upraw'!A23,"")</f>
        <v/>
      </c>
      <c r="B22" s="25" t="str">
        <f>IF('2 - Lista upraw'!B23&lt;&gt;"",'2 - Lista upraw'!B23,"")</f>
        <v/>
      </c>
      <c r="C22" s="25" t="str">
        <f>IF('2 - Lista upraw'!C23,'2 - Lista upraw'!C23,"")</f>
        <v/>
      </c>
      <c r="D22" s="25" t="str">
        <f>IF('2 - Lista upraw'!J23&lt;&gt;"",'2 - Lista upraw'!J23,"")</f>
        <v/>
      </c>
      <c r="E22" s="25" t="str">
        <f>IF('2 - Lista upraw'!D23,'2 - Lista upraw'!D23,"")</f>
        <v/>
      </c>
      <c r="F22" s="25" t="str">
        <f>IF('2 - Lista upraw'!E23&lt;&gt;"",'2 - Lista upraw'!E23,"")</f>
        <v/>
      </c>
      <c r="G22" s="25" t="str">
        <f>IF('2 - Lista upraw'!F23&lt;&gt;"",'2 - Lista upraw'!F23,"")</f>
        <v/>
      </c>
      <c r="H22" s="25" t="str">
        <f>IF('2 - Lista upraw'!G23&lt;&gt;"",'2 - Lista upraw'!G23,"")</f>
        <v/>
      </c>
      <c r="I22" s="25" t="str">
        <f>IF('2 - Lista upraw'!H23&lt;&gt;"",'2 - Lista upraw'!H23,"")</f>
        <v/>
      </c>
      <c r="J22" s="32" t="str">
        <f>IF('2 - Lista upraw'!I23,'2 - Lista upraw'!I23,"")</f>
        <v/>
      </c>
      <c r="K22" s="25" t="str">
        <f>IF('2 - Lista upraw'!K23&lt;&gt;"",'2 - Lista upraw'!K23,"")</f>
        <v/>
      </c>
      <c r="L22" s="25" t="str">
        <f>IF('2 - Lista upraw'!L23,'2 - Lista upraw'!L23,"")</f>
        <v/>
      </c>
      <c r="M22" s="25" t="str">
        <f>IF('2 - Lista upraw'!M23,'2 - Lista upraw'!M23,"")</f>
        <v/>
      </c>
      <c r="N22" s="25" t="str">
        <f>IF('2 - Lista upraw'!N23,'2 - Lista upraw'!N23,"")</f>
        <v/>
      </c>
    </row>
    <row r="23" spans="1:14" x14ac:dyDescent="0.3">
      <c r="A23" s="25" t="str">
        <f>IF('2 - Lista upraw'!A24&lt;&gt;"",'2 - Lista upraw'!A24,"")</f>
        <v/>
      </c>
      <c r="B23" s="25" t="str">
        <f>IF('2 - Lista upraw'!B24&lt;&gt;"",'2 - Lista upraw'!B24,"")</f>
        <v/>
      </c>
      <c r="C23" s="25" t="str">
        <f>IF('2 - Lista upraw'!C24,'2 - Lista upraw'!C24,"")</f>
        <v/>
      </c>
      <c r="D23" s="25" t="str">
        <f>IF('2 - Lista upraw'!J24&lt;&gt;"",'2 - Lista upraw'!J24,"")</f>
        <v/>
      </c>
      <c r="E23" s="25" t="str">
        <f>IF('2 - Lista upraw'!D24,'2 - Lista upraw'!D24,"")</f>
        <v/>
      </c>
      <c r="F23" s="25" t="str">
        <f>IF('2 - Lista upraw'!E24&lt;&gt;"",'2 - Lista upraw'!E24,"")</f>
        <v/>
      </c>
      <c r="G23" s="25" t="str">
        <f>IF('2 - Lista upraw'!F24&lt;&gt;"",'2 - Lista upraw'!F24,"")</f>
        <v/>
      </c>
      <c r="H23" s="25" t="str">
        <f>IF('2 - Lista upraw'!G24&lt;&gt;"",'2 - Lista upraw'!G24,"")</f>
        <v/>
      </c>
      <c r="I23" s="25" t="str">
        <f>IF('2 - Lista upraw'!H24&lt;&gt;"",'2 - Lista upraw'!H24,"")</f>
        <v/>
      </c>
      <c r="J23" s="32" t="str">
        <f>IF('2 - Lista upraw'!I24,'2 - Lista upraw'!I24,"")</f>
        <v/>
      </c>
      <c r="K23" s="25" t="str">
        <f>IF('2 - Lista upraw'!K24&lt;&gt;"",'2 - Lista upraw'!K24,"")</f>
        <v/>
      </c>
      <c r="L23" s="25" t="str">
        <f>IF('2 - Lista upraw'!L24,'2 - Lista upraw'!L24,"")</f>
        <v/>
      </c>
      <c r="M23" s="25" t="str">
        <f>IF('2 - Lista upraw'!M24,'2 - Lista upraw'!M24,"")</f>
        <v/>
      </c>
      <c r="N23" s="25" t="str">
        <f>IF('2 - Lista upraw'!N24,'2 - Lista upraw'!N24,"")</f>
        <v/>
      </c>
    </row>
    <row r="24" spans="1:14" x14ac:dyDescent="0.3">
      <c r="A24" s="25" t="str">
        <f>IF('2 - Lista upraw'!A25&lt;&gt;"",'2 - Lista upraw'!A25,"")</f>
        <v/>
      </c>
      <c r="B24" s="25" t="str">
        <f>IF('2 - Lista upraw'!B25&lt;&gt;"",'2 - Lista upraw'!B25,"")</f>
        <v/>
      </c>
      <c r="C24" s="25" t="str">
        <f>IF('2 - Lista upraw'!C25,'2 - Lista upraw'!C25,"")</f>
        <v/>
      </c>
      <c r="D24" s="25" t="str">
        <f>IF('2 - Lista upraw'!J25&lt;&gt;"",'2 - Lista upraw'!J25,"")</f>
        <v/>
      </c>
      <c r="E24" s="25" t="str">
        <f>IF('2 - Lista upraw'!D25,'2 - Lista upraw'!D25,"")</f>
        <v/>
      </c>
      <c r="F24" s="25" t="str">
        <f>IF('2 - Lista upraw'!E25&lt;&gt;"",'2 - Lista upraw'!E25,"")</f>
        <v/>
      </c>
      <c r="G24" s="25" t="str">
        <f>IF('2 - Lista upraw'!F25&lt;&gt;"",'2 - Lista upraw'!F25,"")</f>
        <v/>
      </c>
      <c r="H24" s="25" t="str">
        <f>IF('2 - Lista upraw'!G25&lt;&gt;"",'2 - Lista upraw'!G25,"")</f>
        <v/>
      </c>
      <c r="I24" s="25" t="str">
        <f>IF('2 - Lista upraw'!H25&lt;&gt;"",'2 - Lista upraw'!H25,"")</f>
        <v/>
      </c>
      <c r="J24" s="32" t="str">
        <f>IF('2 - Lista upraw'!I25,'2 - Lista upraw'!I25,"")</f>
        <v/>
      </c>
      <c r="K24" s="25" t="str">
        <f>IF('2 - Lista upraw'!K25&lt;&gt;"",'2 - Lista upraw'!K25,"")</f>
        <v/>
      </c>
      <c r="L24" s="25" t="str">
        <f>IF('2 - Lista upraw'!L25,'2 - Lista upraw'!L25,"")</f>
        <v/>
      </c>
      <c r="M24" s="25" t="str">
        <f>IF('2 - Lista upraw'!M25,'2 - Lista upraw'!M25,"")</f>
        <v/>
      </c>
      <c r="N24" s="25" t="str">
        <f>IF('2 - Lista upraw'!N25,'2 - Lista upraw'!N25,"")</f>
        <v/>
      </c>
    </row>
    <row r="25" spans="1:14" x14ac:dyDescent="0.3">
      <c r="A25" s="25" t="str">
        <f>IF('2 - Lista upraw'!A26&lt;&gt;"",'2 - Lista upraw'!A26,"")</f>
        <v/>
      </c>
      <c r="B25" s="25" t="str">
        <f>IF('2 - Lista upraw'!B26&lt;&gt;"",'2 - Lista upraw'!B26,"")</f>
        <v/>
      </c>
      <c r="C25" s="25" t="str">
        <f>IF('2 - Lista upraw'!C26,'2 - Lista upraw'!C26,"")</f>
        <v/>
      </c>
      <c r="D25" s="25" t="str">
        <f>IF('2 - Lista upraw'!J26&lt;&gt;"",'2 - Lista upraw'!J26,"")</f>
        <v/>
      </c>
      <c r="E25" s="25" t="str">
        <f>IF('2 - Lista upraw'!D26,'2 - Lista upraw'!D26,"")</f>
        <v/>
      </c>
      <c r="F25" s="25" t="str">
        <f>IF('2 - Lista upraw'!E26&lt;&gt;"",'2 - Lista upraw'!E26,"")</f>
        <v/>
      </c>
      <c r="G25" s="25" t="str">
        <f>IF('2 - Lista upraw'!F26&lt;&gt;"",'2 - Lista upraw'!F26,"")</f>
        <v/>
      </c>
      <c r="H25" s="25" t="str">
        <f>IF('2 - Lista upraw'!G26&lt;&gt;"",'2 - Lista upraw'!G26,"")</f>
        <v/>
      </c>
      <c r="I25" s="25" t="str">
        <f>IF('2 - Lista upraw'!H26&lt;&gt;"",'2 - Lista upraw'!H26,"")</f>
        <v/>
      </c>
      <c r="J25" s="32" t="str">
        <f>IF('2 - Lista upraw'!I26,'2 - Lista upraw'!I26,"")</f>
        <v/>
      </c>
      <c r="K25" s="25" t="str">
        <f>IF('2 - Lista upraw'!K26&lt;&gt;"",'2 - Lista upraw'!K26,"")</f>
        <v/>
      </c>
      <c r="L25" s="25" t="str">
        <f>IF('2 - Lista upraw'!L26,'2 - Lista upraw'!L26,"")</f>
        <v/>
      </c>
      <c r="M25" s="25" t="str">
        <f>IF('2 - Lista upraw'!M26,'2 - Lista upraw'!M26,"")</f>
        <v/>
      </c>
      <c r="N25" s="25" t="str">
        <f>IF('2 - Lista upraw'!N26,'2 - Lista upraw'!N26,"")</f>
        <v/>
      </c>
    </row>
    <row r="26" spans="1:14" x14ac:dyDescent="0.3">
      <c r="A26" s="25" t="str">
        <f>IF('2 - Lista upraw'!A27&lt;&gt;"",'2 - Lista upraw'!A27,"")</f>
        <v/>
      </c>
      <c r="B26" s="25" t="str">
        <f>IF('2 - Lista upraw'!B27&lt;&gt;"",'2 - Lista upraw'!B27,"")</f>
        <v/>
      </c>
      <c r="C26" s="25" t="str">
        <f>IF('2 - Lista upraw'!C27,'2 - Lista upraw'!C27,"")</f>
        <v/>
      </c>
      <c r="D26" s="25" t="str">
        <f>IF('2 - Lista upraw'!J27&lt;&gt;"",'2 - Lista upraw'!J27,"")</f>
        <v/>
      </c>
      <c r="E26" s="25" t="str">
        <f>IF('2 - Lista upraw'!D27,'2 - Lista upraw'!D27,"")</f>
        <v/>
      </c>
      <c r="F26" s="25" t="str">
        <f>IF('2 - Lista upraw'!E27&lt;&gt;"",'2 - Lista upraw'!E27,"")</f>
        <v/>
      </c>
      <c r="G26" s="25" t="str">
        <f>IF('2 - Lista upraw'!F27&lt;&gt;"",'2 - Lista upraw'!F27,"")</f>
        <v/>
      </c>
      <c r="H26" s="25" t="str">
        <f>IF('2 - Lista upraw'!G27&lt;&gt;"",'2 - Lista upraw'!G27,"")</f>
        <v/>
      </c>
      <c r="I26" s="25" t="str">
        <f>IF('2 - Lista upraw'!H27&lt;&gt;"",'2 - Lista upraw'!H27,"")</f>
        <v/>
      </c>
      <c r="J26" s="32" t="str">
        <f>IF('2 - Lista upraw'!I27,'2 - Lista upraw'!I27,"")</f>
        <v/>
      </c>
      <c r="K26" s="25" t="str">
        <f>IF('2 - Lista upraw'!K27&lt;&gt;"",'2 - Lista upraw'!K27,"")</f>
        <v/>
      </c>
      <c r="L26" s="25" t="str">
        <f>IF('2 - Lista upraw'!L27,'2 - Lista upraw'!L27,"")</f>
        <v/>
      </c>
      <c r="M26" s="25" t="str">
        <f>IF('2 - Lista upraw'!M27,'2 - Lista upraw'!M27,"")</f>
        <v/>
      </c>
      <c r="N26" s="25" t="str">
        <f>IF('2 - Lista upraw'!N27,'2 - Lista upraw'!N27,"")</f>
        <v/>
      </c>
    </row>
    <row r="27" spans="1:14" x14ac:dyDescent="0.3">
      <c r="A27" s="25" t="str">
        <f>IF('2 - Lista upraw'!A28&lt;&gt;"",'2 - Lista upraw'!A28,"")</f>
        <v/>
      </c>
      <c r="B27" s="25" t="str">
        <f>IF('2 - Lista upraw'!B28&lt;&gt;"",'2 - Lista upraw'!B28,"")</f>
        <v/>
      </c>
      <c r="C27" s="25" t="str">
        <f>IF('2 - Lista upraw'!C28,'2 - Lista upraw'!C28,"")</f>
        <v/>
      </c>
      <c r="D27" s="25" t="str">
        <f>IF('2 - Lista upraw'!J28&lt;&gt;"",'2 - Lista upraw'!J28,"")</f>
        <v/>
      </c>
      <c r="E27" s="25" t="str">
        <f>IF('2 - Lista upraw'!D28,'2 - Lista upraw'!D28,"")</f>
        <v/>
      </c>
      <c r="F27" s="25" t="str">
        <f>IF('2 - Lista upraw'!E28&lt;&gt;"",'2 - Lista upraw'!E28,"")</f>
        <v/>
      </c>
      <c r="G27" s="25" t="str">
        <f>IF('2 - Lista upraw'!F28&lt;&gt;"",'2 - Lista upraw'!F28,"")</f>
        <v/>
      </c>
      <c r="H27" s="25" t="str">
        <f>IF('2 - Lista upraw'!G28&lt;&gt;"",'2 - Lista upraw'!G28,"")</f>
        <v/>
      </c>
      <c r="I27" s="25" t="str">
        <f>IF('2 - Lista upraw'!H28&lt;&gt;"",'2 - Lista upraw'!H28,"")</f>
        <v/>
      </c>
      <c r="J27" s="32" t="str">
        <f>IF('2 - Lista upraw'!I28,'2 - Lista upraw'!I28,"")</f>
        <v/>
      </c>
      <c r="K27" s="25" t="str">
        <f>IF('2 - Lista upraw'!K28&lt;&gt;"",'2 - Lista upraw'!K28,"")</f>
        <v/>
      </c>
      <c r="L27" s="25" t="str">
        <f>IF('2 - Lista upraw'!L28,'2 - Lista upraw'!L28,"")</f>
        <v/>
      </c>
      <c r="M27" s="25" t="str">
        <f>IF('2 - Lista upraw'!M28,'2 - Lista upraw'!M28,"")</f>
        <v/>
      </c>
      <c r="N27" s="25" t="str">
        <f>IF('2 - Lista upraw'!N28,'2 - Lista upraw'!N28,"")</f>
        <v/>
      </c>
    </row>
    <row r="28" spans="1:14" x14ac:dyDescent="0.3">
      <c r="A28" s="25" t="str">
        <f>IF('2 - Lista upraw'!A29&lt;&gt;"",'2 - Lista upraw'!A29,"")</f>
        <v/>
      </c>
      <c r="B28" s="25" t="str">
        <f>IF('2 - Lista upraw'!B29&lt;&gt;"",'2 - Lista upraw'!B29,"")</f>
        <v/>
      </c>
      <c r="C28" s="25" t="str">
        <f>IF('2 - Lista upraw'!C29,'2 - Lista upraw'!C29,"")</f>
        <v/>
      </c>
      <c r="D28" s="25" t="str">
        <f>IF('2 - Lista upraw'!J29&lt;&gt;"",'2 - Lista upraw'!J29,"")</f>
        <v/>
      </c>
      <c r="E28" s="25" t="str">
        <f>IF('2 - Lista upraw'!D29,'2 - Lista upraw'!D29,"")</f>
        <v/>
      </c>
      <c r="F28" s="25" t="str">
        <f>IF('2 - Lista upraw'!E29&lt;&gt;"",'2 - Lista upraw'!E29,"")</f>
        <v/>
      </c>
      <c r="G28" s="25" t="str">
        <f>IF('2 - Lista upraw'!F29&lt;&gt;"",'2 - Lista upraw'!F29,"")</f>
        <v/>
      </c>
      <c r="H28" s="25" t="str">
        <f>IF('2 - Lista upraw'!G29&lt;&gt;"",'2 - Lista upraw'!G29,"")</f>
        <v/>
      </c>
      <c r="I28" s="25" t="str">
        <f>IF('2 - Lista upraw'!H29&lt;&gt;"",'2 - Lista upraw'!H29,"")</f>
        <v/>
      </c>
      <c r="J28" s="32" t="str">
        <f>IF('2 - Lista upraw'!I29,'2 - Lista upraw'!I29,"")</f>
        <v/>
      </c>
      <c r="K28" s="25" t="str">
        <f>IF('2 - Lista upraw'!K29&lt;&gt;"",'2 - Lista upraw'!K29,"")</f>
        <v/>
      </c>
      <c r="L28" s="25" t="str">
        <f>IF('2 - Lista upraw'!L29,'2 - Lista upraw'!L29,"")</f>
        <v/>
      </c>
      <c r="M28" s="25" t="str">
        <f>IF('2 - Lista upraw'!M29,'2 - Lista upraw'!M29,"")</f>
        <v/>
      </c>
      <c r="N28" s="25" t="str">
        <f>IF('2 - Lista upraw'!N29,'2 - Lista upraw'!N29,"")</f>
        <v/>
      </c>
    </row>
    <row r="29" spans="1:14" x14ac:dyDescent="0.3">
      <c r="A29" s="25" t="str">
        <f>IF('2 - Lista upraw'!A30&lt;&gt;"",'2 - Lista upraw'!A30,"")</f>
        <v/>
      </c>
      <c r="B29" s="25" t="str">
        <f>IF('2 - Lista upraw'!B30&lt;&gt;"",'2 - Lista upraw'!B30,"")</f>
        <v/>
      </c>
      <c r="C29" s="25" t="str">
        <f>IF('2 - Lista upraw'!C30,'2 - Lista upraw'!C30,"")</f>
        <v/>
      </c>
      <c r="D29" s="25" t="str">
        <f>IF('2 - Lista upraw'!J30&lt;&gt;"",'2 - Lista upraw'!J30,"")</f>
        <v/>
      </c>
      <c r="E29" s="25" t="str">
        <f>IF('2 - Lista upraw'!D30,'2 - Lista upraw'!D30,"")</f>
        <v/>
      </c>
      <c r="F29" s="25" t="str">
        <f>IF('2 - Lista upraw'!E30&lt;&gt;"",'2 - Lista upraw'!E30,"")</f>
        <v/>
      </c>
      <c r="G29" s="25" t="str">
        <f>IF('2 - Lista upraw'!F30&lt;&gt;"",'2 - Lista upraw'!F30,"")</f>
        <v/>
      </c>
      <c r="H29" s="25" t="str">
        <f>IF('2 - Lista upraw'!G30&lt;&gt;"",'2 - Lista upraw'!G30,"")</f>
        <v/>
      </c>
      <c r="I29" s="25" t="str">
        <f>IF('2 - Lista upraw'!H30&lt;&gt;"",'2 - Lista upraw'!H30,"")</f>
        <v/>
      </c>
      <c r="J29" s="32" t="str">
        <f>IF('2 - Lista upraw'!I30,'2 - Lista upraw'!I30,"")</f>
        <v/>
      </c>
      <c r="K29" s="25" t="str">
        <f>IF('2 - Lista upraw'!K30&lt;&gt;"",'2 - Lista upraw'!K30,"")</f>
        <v/>
      </c>
      <c r="L29" s="25" t="str">
        <f>IF('2 - Lista upraw'!L30,'2 - Lista upraw'!L30,"")</f>
        <v/>
      </c>
      <c r="M29" s="25" t="str">
        <f>IF('2 - Lista upraw'!M30,'2 - Lista upraw'!M30,"")</f>
        <v/>
      </c>
      <c r="N29" s="25" t="str">
        <f>IF('2 - Lista upraw'!N30,'2 - Lista upraw'!N30,"")</f>
        <v/>
      </c>
    </row>
    <row r="30" spans="1:14" x14ac:dyDescent="0.3">
      <c r="A30" s="25" t="str">
        <f>IF('2 - Lista upraw'!A31&lt;&gt;"",'2 - Lista upraw'!A31,"")</f>
        <v/>
      </c>
      <c r="B30" s="25" t="str">
        <f>IF('2 - Lista upraw'!B31&lt;&gt;"",'2 - Lista upraw'!B31,"")</f>
        <v/>
      </c>
      <c r="C30" s="25" t="str">
        <f>IF('2 - Lista upraw'!C31,'2 - Lista upraw'!C31,"")</f>
        <v/>
      </c>
      <c r="D30" s="25" t="str">
        <f>IF('2 - Lista upraw'!J31&lt;&gt;"",'2 - Lista upraw'!J31,"")</f>
        <v/>
      </c>
      <c r="E30" s="25" t="str">
        <f>IF('2 - Lista upraw'!D31,'2 - Lista upraw'!D31,"")</f>
        <v/>
      </c>
      <c r="F30" s="25" t="str">
        <f>IF('2 - Lista upraw'!E31&lt;&gt;"",'2 - Lista upraw'!E31,"")</f>
        <v/>
      </c>
      <c r="G30" s="25" t="str">
        <f>IF('2 - Lista upraw'!F31&lt;&gt;"",'2 - Lista upraw'!F31,"")</f>
        <v/>
      </c>
      <c r="H30" s="25" t="str">
        <f>IF('2 - Lista upraw'!G31&lt;&gt;"",'2 - Lista upraw'!G31,"")</f>
        <v/>
      </c>
      <c r="I30" s="25" t="str">
        <f>IF('2 - Lista upraw'!H31&lt;&gt;"",'2 - Lista upraw'!H31,"")</f>
        <v/>
      </c>
      <c r="J30" s="32" t="str">
        <f>IF('2 - Lista upraw'!I31,'2 - Lista upraw'!I31,"")</f>
        <v/>
      </c>
      <c r="K30" s="25" t="str">
        <f>IF('2 - Lista upraw'!K31&lt;&gt;"",'2 - Lista upraw'!K31,"")</f>
        <v/>
      </c>
      <c r="L30" s="25" t="str">
        <f>IF('2 - Lista upraw'!L31,'2 - Lista upraw'!L31,"")</f>
        <v/>
      </c>
      <c r="M30" s="25" t="str">
        <f>IF('2 - Lista upraw'!M31,'2 - Lista upraw'!M31,"")</f>
        <v/>
      </c>
      <c r="N30" s="25" t="str">
        <f>IF('2 - Lista upraw'!N31,'2 - Lista upraw'!N31,"")</f>
        <v/>
      </c>
    </row>
    <row r="31" spans="1:14" x14ac:dyDescent="0.3">
      <c r="A31" s="25" t="str">
        <f>IF('2 - Lista upraw'!A32&lt;&gt;"",'2 - Lista upraw'!A32,"")</f>
        <v/>
      </c>
      <c r="B31" s="25" t="str">
        <f>IF('2 - Lista upraw'!B32&lt;&gt;"",'2 - Lista upraw'!B32,"")</f>
        <v/>
      </c>
      <c r="C31" s="25" t="str">
        <f>IF('2 - Lista upraw'!C32,'2 - Lista upraw'!C32,"")</f>
        <v/>
      </c>
      <c r="D31" s="25" t="str">
        <f>IF('2 - Lista upraw'!J32&lt;&gt;"",'2 - Lista upraw'!J32,"")</f>
        <v/>
      </c>
      <c r="E31" s="25" t="str">
        <f>IF('2 - Lista upraw'!D32,'2 - Lista upraw'!D32,"")</f>
        <v/>
      </c>
      <c r="F31" s="25" t="str">
        <f>IF('2 - Lista upraw'!E32&lt;&gt;"",'2 - Lista upraw'!E32,"")</f>
        <v/>
      </c>
      <c r="G31" s="25" t="str">
        <f>IF('2 - Lista upraw'!F32&lt;&gt;"",'2 - Lista upraw'!F32,"")</f>
        <v/>
      </c>
      <c r="H31" s="25" t="str">
        <f>IF('2 - Lista upraw'!G32&lt;&gt;"",'2 - Lista upraw'!G32,"")</f>
        <v/>
      </c>
      <c r="I31" s="25" t="str">
        <f>IF('2 - Lista upraw'!H32&lt;&gt;"",'2 - Lista upraw'!H32,"")</f>
        <v/>
      </c>
      <c r="J31" s="32" t="str">
        <f>IF('2 - Lista upraw'!I32,'2 - Lista upraw'!I32,"")</f>
        <v/>
      </c>
      <c r="K31" s="25" t="str">
        <f>IF('2 - Lista upraw'!K32&lt;&gt;"",'2 - Lista upraw'!K32,"")</f>
        <v/>
      </c>
      <c r="L31" s="25" t="str">
        <f>IF('2 - Lista upraw'!L32,'2 - Lista upraw'!L32,"")</f>
        <v/>
      </c>
      <c r="M31" s="25" t="str">
        <f>IF('2 - Lista upraw'!M32,'2 - Lista upraw'!M32,"")</f>
        <v/>
      </c>
      <c r="N31" s="25" t="str">
        <f>IF('2 - Lista upraw'!N32,'2 - Lista upraw'!N32,"")</f>
        <v/>
      </c>
    </row>
    <row r="32" spans="1:14" x14ac:dyDescent="0.3">
      <c r="A32" s="25" t="str">
        <f>IF('2 - Lista upraw'!A33&lt;&gt;"",'2 - Lista upraw'!A33,"")</f>
        <v/>
      </c>
      <c r="B32" s="25" t="str">
        <f>IF('2 - Lista upraw'!B33&lt;&gt;"",'2 - Lista upraw'!B33,"")</f>
        <v/>
      </c>
      <c r="C32" s="25" t="str">
        <f>IF('2 - Lista upraw'!C33,'2 - Lista upraw'!C33,"")</f>
        <v/>
      </c>
      <c r="D32" s="25" t="str">
        <f>IF('2 - Lista upraw'!J33&lt;&gt;"",'2 - Lista upraw'!J33,"")</f>
        <v/>
      </c>
      <c r="E32" s="25" t="str">
        <f>IF('2 - Lista upraw'!D33,'2 - Lista upraw'!D33,"")</f>
        <v/>
      </c>
      <c r="F32" s="25" t="str">
        <f>IF('2 - Lista upraw'!E33&lt;&gt;"",'2 - Lista upraw'!E33,"")</f>
        <v/>
      </c>
      <c r="G32" s="25" t="str">
        <f>IF('2 - Lista upraw'!F33&lt;&gt;"",'2 - Lista upraw'!F33,"")</f>
        <v/>
      </c>
      <c r="H32" s="25" t="str">
        <f>IF('2 - Lista upraw'!G33&lt;&gt;"",'2 - Lista upraw'!G33,"")</f>
        <v/>
      </c>
      <c r="I32" s="25" t="str">
        <f>IF('2 - Lista upraw'!H33&lt;&gt;"",'2 - Lista upraw'!H33,"")</f>
        <v/>
      </c>
      <c r="J32" s="32" t="str">
        <f>IF('2 - Lista upraw'!I33,'2 - Lista upraw'!I33,"")</f>
        <v/>
      </c>
      <c r="K32" s="25" t="str">
        <f>IF('2 - Lista upraw'!K33&lt;&gt;"",'2 - Lista upraw'!K33,"")</f>
        <v/>
      </c>
      <c r="L32" s="25" t="str">
        <f>IF('2 - Lista upraw'!L33,'2 - Lista upraw'!L33,"")</f>
        <v/>
      </c>
      <c r="M32" s="25" t="str">
        <f>IF('2 - Lista upraw'!M33,'2 - Lista upraw'!M33,"")</f>
        <v/>
      </c>
      <c r="N32" s="25" t="str">
        <f>IF('2 - Lista upraw'!N33,'2 - Lista upraw'!N33,"")</f>
        <v/>
      </c>
    </row>
    <row r="33" spans="1:14" x14ac:dyDescent="0.3">
      <c r="A33" s="25" t="str">
        <f>IF('2 - Lista upraw'!A34&lt;&gt;"",'2 - Lista upraw'!A34,"")</f>
        <v/>
      </c>
      <c r="B33" s="25" t="str">
        <f>IF('2 - Lista upraw'!B34&lt;&gt;"",'2 - Lista upraw'!B34,"")</f>
        <v/>
      </c>
      <c r="C33" s="25" t="str">
        <f>IF('2 - Lista upraw'!C34,'2 - Lista upraw'!C34,"")</f>
        <v/>
      </c>
      <c r="D33" s="25" t="str">
        <f>IF('2 - Lista upraw'!J34&lt;&gt;"",'2 - Lista upraw'!J34,"")</f>
        <v/>
      </c>
      <c r="E33" s="25" t="str">
        <f>IF('2 - Lista upraw'!D34,'2 - Lista upraw'!D34,"")</f>
        <v/>
      </c>
      <c r="F33" s="25" t="str">
        <f>IF('2 - Lista upraw'!E34&lt;&gt;"",'2 - Lista upraw'!E34,"")</f>
        <v/>
      </c>
      <c r="G33" s="25" t="str">
        <f>IF('2 - Lista upraw'!F34&lt;&gt;"",'2 - Lista upraw'!F34,"")</f>
        <v/>
      </c>
      <c r="H33" s="25" t="str">
        <f>IF('2 - Lista upraw'!G34&lt;&gt;"",'2 - Lista upraw'!G34,"")</f>
        <v/>
      </c>
      <c r="I33" s="25" t="str">
        <f>IF('2 - Lista upraw'!H34&lt;&gt;"",'2 - Lista upraw'!H34,"")</f>
        <v/>
      </c>
      <c r="J33" s="32" t="str">
        <f>IF('2 - Lista upraw'!I34,'2 - Lista upraw'!I34,"")</f>
        <v/>
      </c>
      <c r="K33" s="25" t="str">
        <f>IF('2 - Lista upraw'!K34&lt;&gt;"",'2 - Lista upraw'!K34,"")</f>
        <v/>
      </c>
      <c r="L33" s="25" t="str">
        <f>IF('2 - Lista upraw'!L34,'2 - Lista upraw'!L34,"")</f>
        <v/>
      </c>
      <c r="M33" s="25" t="str">
        <f>IF('2 - Lista upraw'!M34,'2 - Lista upraw'!M34,"")</f>
        <v/>
      </c>
      <c r="N33" s="25" t="str">
        <f>IF('2 - Lista upraw'!N34,'2 - Lista upraw'!N34,"")</f>
        <v/>
      </c>
    </row>
    <row r="34" spans="1:14" x14ac:dyDescent="0.3">
      <c r="A34" s="25" t="str">
        <f>IF('2 - Lista upraw'!A35&lt;&gt;"",'2 - Lista upraw'!A35,"")</f>
        <v/>
      </c>
      <c r="B34" s="25" t="str">
        <f>IF('2 - Lista upraw'!B35&lt;&gt;"",'2 - Lista upraw'!B35,"")</f>
        <v/>
      </c>
      <c r="C34" s="25" t="str">
        <f>IF('2 - Lista upraw'!C35,'2 - Lista upraw'!C35,"")</f>
        <v/>
      </c>
      <c r="D34" s="25" t="str">
        <f>IF('2 - Lista upraw'!J35&lt;&gt;"",'2 - Lista upraw'!J35,"")</f>
        <v/>
      </c>
      <c r="E34" s="25" t="str">
        <f>IF('2 - Lista upraw'!D35,'2 - Lista upraw'!D35,"")</f>
        <v/>
      </c>
      <c r="F34" s="25" t="str">
        <f>IF('2 - Lista upraw'!E35&lt;&gt;"",'2 - Lista upraw'!E35,"")</f>
        <v/>
      </c>
      <c r="G34" s="25" t="str">
        <f>IF('2 - Lista upraw'!F35&lt;&gt;"",'2 - Lista upraw'!F35,"")</f>
        <v/>
      </c>
      <c r="H34" s="25" t="str">
        <f>IF('2 - Lista upraw'!G35&lt;&gt;"",'2 - Lista upraw'!G35,"")</f>
        <v/>
      </c>
      <c r="I34" s="25" t="str">
        <f>IF('2 - Lista upraw'!H35&lt;&gt;"",'2 - Lista upraw'!H35,"")</f>
        <v/>
      </c>
      <c r="J34" s="32" t="str">
        <f>IF('2 - Lista upraw'!I35,'2 - Lista upraw'!I35,"")</f>
        <v/>
      </c>
      <c r="K34" s="25" t="str">
        <f>IF('2 - Lista upraw'!K35&lt;&gt;"",'2 - Lista upraw'!K35,"")</f>
        <v/>
      </c>
      <c r="L34" s="25" t="str">
        <f>IF('2 - Lista upraw'!L35,'2 - Lista upraw'!L35,"")</f>
        <v/>
      </c>
      <c r="M34" s="25" t="str">
        <f>IF('2 - Lista upraw'!M35,'2 - Lista upraw'!M35,"")</f>
        <v/>
      </c>
      <c r="N34" s="25" t="str">
        <f>IF('2 - Lista upraw'!N35,'2 - Lista upraw'!N35,"")</f>
        <v/>
      </c>
    </row>
    <row r="35" spans="1:14" x14ac:dyDescent="0.3">
      <c r="A35" s="25" t="str">
        <f>IF('2 - Lista upraw'!A36&lt;&gt;"",'2 - Lista upraw'!A36,"")</f>
        <v/>
      </c>
      <c r="B35" s="25" t="str">
        <f>IF('2 - Lista upraw'!B36&lt;&gt;"",'2 - Lista upraw'!B36,"")</f>
        <v/>
      </c>
      <c r="C35" s="25" t="str">
        <f>IF('2 - Lista upraw'!C36,'2 - Lista upraw'!C36,"")</f>
        <v/>
      </c>
      <c r="D35" s="25" t="str">
        <f>IF('2 - Lista upraw'!J36&lt;&gt;"",'2 - Lista upraw'!J36,"")</f>
        <v/>
      </c>
      <c r="E35" s="25" t="str">
        <f>IF('2 - Lista upraw'!D36,'2 - Lista upraw'!D36,"")</f>
        <v/>
      </c>
      <c r="F35" s="25" t="str">
        <f>IF('2 - Lista upraw'!E36&lt;&gt;"",'2 - Lista upraw'!E36,"")</f>
        <v/>
      </c>
      <c r="G35" s="25" t="str">
        <f>IF('2 - Lista upraw'!F36&lt;&gt;"",'2 - Lista upraw'!F36,"")</f>
        <v/>
      </c>
      <c r="H35" s="25" t="str">
        <f>IF('2 - Lista upraw'!G36&lt;&gt;"",'2 - Lista upraw'!G36,"")</f>
        <v/>
      </c>
      <c r="I35" s="25" t="str">
        <f>IF('2 - Lista upraw'!H36&lt;&gt;"",'2 - Lista upraw'!H36,"")</f>
        <v/>
      </c>
      <c r="J35" s="32" t="str">
        <f>IF('2 - Lista upraw'!I36,'2 - Lista upraw'!I36,"")</f>
        <v/>
      </c>
      <c r="K35" s="25" t="str">
        <f>IF('2 - Lista upraw'!K36&lt;&gt;"",'2 - Lista upraw'!K36,"")</f>
        <v/>
      </c>
      <c r="L35" s="25" t="str">
        <f>IF('2 - Lista upraw'!L36,'2 - Lista upraw'!L36,"")</f>
        <v/>
      </c>
      <c r="M35" s="25" t="str">
        <f>IF('2 - Lista upraw'!M36,'2 - Lista upraw'!M36,"")</f>
        <v/>
      </c>
      <c r="N35" s="25" t="str">
        <f>IF('2 - Lista upraw'!N36,'2 - Lista upraw'!N36,"")</f>
        <v/>
      </c>
    </row>
    <row r="36" spans="1:14" x14ac:dyDescent="0.3">
      <c r="A36" s="25" t="str">
        <f>IF('2 - Lista upraw'!A37&lt;&gt;"",'2 - Lista upraw'!A37,"")</f>
        <v/>
      </c>
      <c r="B36" s="25" t="str">
        <f>IF('2 - Lista upraw'!B37&lt;&gt;"",'2 - Lista upraw'!B37,"")</f>
        <v/>
      </c>
      <c r="C36" s="25" t="str">
        <f>IF('2 - Lista upraw'!C37,'2 - Lista upraw'!C37,"")</f>
        <v/>
      </c>
      <c r="D36" s="25" t="str">
        <f>IF('2 - Lista upraw'!J37&lt;&gt;"",'2 - Lista upraw'!J37,"")</f>
        <v/>
      </c>
      <c r="E36" s="25" t="str">
        <f>IF('2 - Lista upraw'!D37,'2 - Lista upraw'!D37,"")</f>
        <v/>
      </c>
      <c r="F36" s="25" t="str">
        <f>IF('2 - Lista upraw'!E37&lt;&gt;"",'2 - Lista upraw'!E37,"")</f>
        <v/>
      </c>
      <c r="G36" s="25" t="str">
        <f>IF('2 - Lista upraw'!F37&lt;&gt;"",'2 - Lista upraw'!F37,"")</f>
        <v/>
      </c>
      <c r="H36" s="25" t="str">
        <f>IF('2 - Lista upraw'!G37&lt;&gt;"",'2 - Lista upraw'!G37,"")</f>
        <v/>
      </c>
      <c r="I36" s="25" t="str">
        <f>IF('2 - Lista upraw'!H37&lt;&gt;"",'2 - Lista upraw'!H37,"")</f>
        <v/>
      </c>
      <c r="J36" s="32" t="str">
        <f>IF('2 - Lista upraw'!I37,'2 - Lista upraw'!I37,"")</f>
        <v/>
      </c>
      <c r="K36" s="25" t="str">
        <f>IF('2 - Lista upraw'!K37&lt;&gt;"",'2 - Lista upraw'!K37,"")</f>
        <v/>
      </c>
      <c r="L36" s="25" t="str">
        <f>IF('2 - Lista upraw'!L37,'2 - Lista upraw'!L37,"")</f>
        <v/>
      </c>
      <c r="M36" s="25" t="str">
        <f>IF('2 - Lista upraw'!M37,'2 - Lista upraw'!M37,"")</f>
        <v/>
      </c>
      <c r="N36" s="25" t="str">
        <f>IF('2 - Lista upraw'!N37,'2 - Lista upraw'!N37,"")</f>
        <v/>
      </c>
    </row>
    <row r="37" spans="1:14" x14ac:dyDescent="0.3">
      <c r="A37" s="25" t="str">
        <f>IF('2 - Lista upraw'!A38&lt;&gt;"",'2 - Lista upraw'!A38,"")</f>
        <v/>
      </c>
      <c r="B37" s="25" t="str">
        <f>IF('2 - Lista upraw'!B38&lt;&gt;"",'2 - Lista upraw'!B38,"")</f>
        <v/>
      </c>
      <c r="C37" s="25" t="str">
        <f>IF('2 - Lista upraw'!C38,'2 - Lista upraw'!C38,"")</f>
        <v/>
      </c>
      <c r="D37" s="25" t="str">
        <f>IF('2 - Lista upraw'!J38&lt;&gt;"",'2 - Lista upraw'!J38,"")</f>
        <v/>
      </c>
      <c r="E37" s="25" t="str">
        <f>IF('2 - Lista upraw'!D38,'2 - Lista upraw'!D38,"")</f>
        <v/>
      </c>
      <c r="F37" s="25" t="str">
        <f>IF('2 - Lista upraw'!E38&lt;&gt;"",'2 - Lista upraw'!E38,"")</f>
        <v/>
      </c>
      <c r="G37" s="25" t="str">
        <f>IF('2 - Lista upraw'!F38&lt;&gt;"",'2 - Lista upraw'!F38,"")</f>
        <v/>
      </c>
      <c r="H37" s="25" t="str">
        <f>IF('2 - Lista upraw'!G38&lt;&gt;"",'2 - Lista upraw'!G38,"")</f>
        <v/>
      </c>
      <c r="I37" s="25" t="str">
        <f>IF('2 - Lista upraw'!H38&lt;&gt;"",'2 - Lista upraw'!H38,"")</f>
        <v/>
      </c>
      <c r="J37" s="32" t="str">
        <f>IF('2 - Lista upraw'!I38,'2 - Lista upraw'!I38,"")</f>
        <v/>
      </c>
      <c r="K37" s="25" t="str">
        <f>IF('2 - Lista upraw'!K38&lt;&gt;"",'2 - Lista upraw'!K38,"")</f>
        <v/>
      </c>
      <c r="L37" s="25" t="str">
        <f>IF('2 - Lista upraw'!L38,'2 - Lista upraw'!L38,"")</f>
        <v/>
      </c>
      <c r="M37" s="25" t="str">
        <f>IF('2 - Lista upraw'!M38,'2 - Lista upraw'!M38,"")</f>
        <v/>
      </c>
      <c r="N37" s="25" t="str">
        <f>IF('2 - Lista upraw'!N38,'2 - Lista upraw'!N38,"")</f>
        <v/>
      </c>
    </row>
    <row r="38" spans="1:14" x14ac:dyDescent="0.3">
      <c r="A38" s="25" t="str">
        <f>IF('2 - Lista upraw'!A39&lt;&gt;"",'2 - Lista upraw'!A39,"")</f>
        <v/>
      </c>
      <c r="B38" s="25" t="str">
        <f>IF('2 - Lista upraw'!B39&lt;&gt;"",'2 - Lista upraw'!B39,"")</f>
        <v/>
      </c>
      <c r="C38" s="25" t="str">
        <f>IF('2 - Lista upraw'!C39,'2 - Lista upraw'!C39,"")</f>
        <v/>
      </c>
      <c r="D38" s="25" t="str">
        <f>IF('2 - Lista upraw'!J39&lt;&gt;"",'2 - Lista upraw'!J39,"")</f>
        <v/>
      </c>
      <c r="E38" s="25" t="str">
        <f>IF('2 - Lista upraw'!D39,'2 - Lista upraw'!D39,"")</f>
        <v/>
      </c>
      <c r="F38" s="25" t="str">
        <f>IF('2 - Lista upraw'!E39&lt;&gt;"",'2 - Lista upraw'!E39,"")</f>
        <v/>
      </c>
      <c r="G38" s="25" t="str">
        <f>IF('2 - Lista upraw'!F39&lt;&gt;"",'2 - Lista upraw'!F39,"")</f>
        <v/>
      </c>
      <c r="H38" s="25" t="str">
        <f>IF('2 - Lista upraw'!G39&lt;&gt;"",'2 - Lista upraw'!G39,"")</f>
        <v/>
      </c>
      <c r="I38" s="25" t="str">
        <f>IF('2 - Lista upraw'!H39&lt;&gt;"",'2 - Lista upraw'!H39,"")</f>
        <v/>
      </c>
      <c r="J38" s="32" t="str">
        <f>IF('2 - Lista upraw'!I39,'2 - Lista upraw'!I39,"")</f>
        <v/>
      </c>
      <c r="K38" s="25" t="str">
        <f>IF('2 - Lista upraw'!K39&lt;&gt;"",'2 - Lista upraw'!K39,"")</f>
        <v/>
      </c>
      <c r="L38" s="25" t="str">
        <f>IF('2 - Lista upraw'!L39,'2 - Lista upraw'!L39,"")</f>
        <v/>
      </c>
      <c r="M38" s="25" t="str">
        <f>IF('2 - Lista upraw'!M39,'2 - Lista upraw'!M39,"")</f>
        <v/>
      </c>
      <c r="N38" s="25" t="str">
        <f>IF('2 - Lista upraw'!N39,'2 - Lista upraw'!N39,"")</f>
        <v/>
      </c>
    </row>
    <row r="39" spans="1:14" x14ac:dyDescent="0.3">
      <c r="A39" s="25" t="str">
        <f>IF('2 - Lista upraw'!A40&lt;&gt;"",'2 - Lista upraw'!A40,"")</f>
        <v/>
      </c>
      <c r="B39" s="25" t="str">
        <f>IF('2 - Lista upraw'!B40&lt;&gt;"",'2 - Lista upraw'!B40,"")</f>
        <v/>
      </c>
      <c r="C39" s="25" t="str">
        <f>IF('2 - Lista upraw'!C40,'2 - Lista upraw'!C40,"")</f>
        <v/>
      </c>
      <c r="D39" s="25" t="str">
        <f>IF('2 - Lista upraw'!J40&lt;&gt;"",'2 - Lista upraw'!J40,"")</f>
        <v/>
      </c>
      <c r="E39" s="25" t="str">
        <f>IF('2 - Lista upraw'!D40,'2 - Lista upraw'!D40,"")</f>
        <v/>
      </c>
      <c r="F39" s="25" t="str">
        <f>IF('2 - Lista upraw'!E40&lt;&gt;"",'2 - Lista upraw'!E40,"")</f>
        <v/>
      </c>
      <c r="G39" s="25" t="str">
        <f>IF('2 - Lista upraw'!F40&lt;&gt;"",'2 - Lista upraw'!F40,"")</f>
        <v/>
      </c>
      <c r="H39" s="25" t="str">
        <f>IF('2 - Lista upraw'!G40&lt;&gt;"",'2 - Lista upraw'!G40,"")</f>
        <v/>
      </c>
      <c r="I39" s="25" t="str">
        <f>IF('2 - Lista upraw'!H40&lt;&gt;"",'2 - Lista upraw'!H40,"")</f>
        <v/>
      </c>
      <c r="J39" s="32" t="str">
        <f>IF('2 - Lista upraw'!I40,'2 - Lista upraw'!I40,"")</f>
        <v/>
      </c>
      <c r="K39" s="25" t="str">
        <f>IF('2 - Lista upraw'!K40&lt;&gt;"",'2 - Lista upraw'!K40,"")</f>
        <v/>
      </c>
      <c r="L39" s="25" t="str">
        <f>IF('2 - Lista upraw'!L40,'2 - Lista upraw'!L40,"")</f>
        <v/>
      </c>
      <c r="M39" s="25" t="str">
        <f>IF('2 - Lista upraw'!M40,'2 - Lista upraw'!M40,"")</f>
        <v/>
      </c>
      <c r="N39" s="25" t="str">
        <f>IF('2 - Lista upraw'!N40,'2 - Lista upraw'!N40,"")</f>
        <v/>
      </c>
    </row>
    <row r="40" spans="1:14" x14ac:dyDescent="0.3">
      <c r="A40" s="25" t="str">
        <f>IF('2 - Lista upraw'!A41&lt;&gt;"",'2 - Lista upraw'!A41,"")</f>
        <v/>
      </c>
      <c r="B40" s="25" t="str">
        <f>IF('2 - Lista upraw'!B41&lt;&gt;"",'2 - Lista upraw'!B41,"")</f>
        <v/>
      </c>
      <c r="C40" s="25" t="str">
        <f>IF('2 - Lista upraw'!C41,'2 - Lista upraw'!C41,"")</f>
        <v/>
      </c>
      <c r="D40" s="25" t="str">
        <f>IF('2 - Lista upraw'!J41&lt;&gt;"",'2 - Lista upraw'!J41,"")</f>
        <v/>
      </c>
      <c r="E40" s="25" t="str">
        <f>IF('2 - Lista upraw'!D41,'2 - Lista upraw'!D41,"")</f>
        <v/>
      </c>
      <c r="F40" s="25" t="str">
        <f>IF('2 - Lista upraw'!E41&lt;&gt;"",'2 - Lista upraw'!E41,"")</f>
        <v/>
      </c>
      <c r="G40" s="25" t="str">
        <f>IF('2 - Lista upraw'!F41&lt;&gt;"",'2 - Lista upraw'!F41,"")</f>
        <v/>
      </c>
      <c r="H40" s="25" t="str">
        <f>IF('2 - Lista upraw'!G41&lt;&gt;"",'2 - Lista upraw'!G41,"")</f>
        <v/>
      </c>
      <c r="I40" s="25" t="str">
        <f>IF('2 - Lista upraw'!H41&lt;&gt;"",'2 - Lista upraw'!H41,"")</f>
        <v/>
      </c>
      <c r="J40" s="32" t="str">
        <f>IF('2 - Lista upraw'!I41,'2 - Lista upraw'!I41,"")</f>
        <v/>
      </c>
      <c r="K40" s="25" t="str">
        <f>IF('2 - Lista upraw'!K41&lt;&gt;"",'2 - Lista upraw'!K41,"")</f>
        <v/>
      </c>
      <c r="L40" s="25" t="str">
        <f>IF('2 - Lista upraw'!L41,'2 - Lista upraw'!L41,"")</f>
        <v/>
      </c>
      <c r="M40" s="25" t="str">
        <f>IF('2 - Lista upraw'!M41,'2 - Lista upraw'!M41,"")</f>
        <v/>
      </c>
      <c r="N40" s="25" t="str">
        <f>IF('2 - Lista upraw'!N41,'2 - Lista upraw'!N41,"")</f>
        <v/>
      </c>
    </row>
    <row r="41" spans="1:14" x14ac:dyDescent="0.3">
      <c r="A41" s="25" t="str">
        <f>IF('2 - Lista upraw'!A42&lt;&gt;"",'2 - Lista upraw'!A42,"")</f>
        <v/>
      </c>
      <c r="B41" s="25" t="str">
        <f>IF('2 - Lista upraw'!B42&lt;&gt;"",'2 - Lista upraw'!B42,"")</f>
        <v/>
      </c>
      <c r="C41" s="25" t="str">
        <f>IF('2 - Lista upraw'!C42,'2 - Lista upraw'!C42,"")</f>
        <v/>
      </c>
      <c r="D41" s="25" t="str">
        <f>IF('2 - Lista upraw'!J42&lt;&gt;"",'2 - Lista upraw'!J42,"")</f>
        <v/>
      </c>
      <c r="E41" s="25" t="str">
        <f>IF('2 - Lista upraw'!D42,'2 - Lista upraw'!D42,"")</f>
        <v/>
      </c>
      <c r="F41" s="25" t="str">
        <f>IF('2 - Lista upraw'!E42&lt;&gt;"",'2 - Lista upraw'!E42,"")</f>
        <v/>
      </c>
      <c r="G41" s="25" t="str">
        <f>IF('2 - Lista upraw'!F42&lt;&gt;"",'2 - Lista upraw'!F42,"")</f>
        <v/>
      </c>
      <c r="H41" s="25" t="str">
        <f>IF('2 - Lista upraw'!G42&lt;&gt;"",'2 - Lista upraw'!G42,"")</f>
        <v/>
      </c>
      <c r="I41" s="25" t="str">
        <f>IF('2 - Lista upraw'!H42&lt;&gt;"",'2 - Lista upraw'!H42,"")</f>
        <v/>
      </c>
      <c r="J41" s="32" t="str">
        <f>IF('2 - Lista upraw'!I42,'2 - Lista upraw'!I42,"")</f>
        <v/>
      </c>
      <c r="K41" s="25" t="str">
        <f>IF('2 - Lista upraw'!K42&lt;&gt;"",'2 - Lista upraw'!K42,"")</f>
        <v/>
      </c>
      <c r="L41" s="25" t="str">
        <f>IF('2 - Lista upraw'!L42,'2 - Lista upraw'!L42,"")</f>
        <v/>
      </c>
      <c r="M41" s="25" t="str">
        <f>IF('2 - Lista upraw'!M42,'2 - Lista upraw'!M42,"")</f>
        <v/>
      </c>
      <c r="N41" s="25" t="str">
        <f>IF('2 - Lista upraw'!N42,'2 - Lista upraw'!N42,"")</f>
        <v/>
      </c>
    </row>
    <row r="42" spans="1:14" x14ac:dyDescent="0.3">
      <c r="A42" s="25" t="str">
        <f>IF('2 - Lista upraw'!A43&lt;&gt;"",'2 - Lista upraw'!A43,"")</f>
        <v/>
      </c>
      <c r="B42" s="25" t="str">
        <f>IF('2 - Lista upraw'!B43&lt;&gt;"",'2 - Lista upraw'!B43,"")</f>
        <v/>
      </c>
      <c r="C42" s="25" t="str">
        <f>IF('2 - Lista upraw'!C43,'2 - Lista upraw'!C43,"")</f>
        <v/>
      </c>
      <c r="D42" s="25" t="str">
        <f>IF('2 - Lista upraw'!J43&lt;&gt;"",'2 - Lista upraw'!J43,"")</f>
        <v/>
      </c>
      <c r="E42" s="25" t="str">
        <f>IF('2 - Lista upraw'!D43,'2 - Lista upraw'!D43,"")</f>
        <v/>
      </c>
      <c r="F42" s="25" t="str">
        <f>IF('2 - Lista upraw'!E43&lt;&gt;"",'2 - Lista upraw'!E43,"")</f>
        <v/>
      </c>
      <c r="G42" s="25" t="str">
        <f>IF('2 - Lista upraw'!F43&lt;&gt;"",'2 - Lista upraw'!F43,"")</f>
        <v/>
      </c>
      <c r="H42" s="25" t="str">
        <f>IF('2 - Lista upraw'!G43&lt;&gt;"",'2 - Lista upraw'!G43,"")</f>
        <v/>
      </c>
      <c r="I42" s="25" t="str">
        <f>IF('2 - Lista upraw'!H43&lt;&gt;"",'2 - Lista upraw'!H43,"")</f>
        <v/>
      </c>
      <c r="J42" s="32" t="str">
        <f>IF('2 - Lista upraw'!I43,'2 - Lista upraw'!I43,"")</f>
        <v/>
      </c>
      <c r="K42" s="25" t="str">
        <f>IF('2 - Lista upraw'!K43&lt;&gt;"",'2 - Lista upraw'!K43,"")</f>
        <v/>
      </c>
      <c r="L42" s="25" t="str">
        <f>IF('2 - Lista upraw'!L43,'2 - Lista upraw'!L43,"")</f>
        <v/>
      </c>
      <c r="M42" s="25" t="str">
        <f>IF('2 - Lista upraw'!M43,'2 - Lista upraw'!M43,"")</f>
        <v/>
      </c>
      <c r="N42" s="25" t="str">
        <f>IF('2 - Lista upraw'!N43,'2 - Lista upraw'!N43,"")</f>
        <v/>
      </c>
    </row>
    <row r="43" spans="1:14" x14ac:dyDescent="0.3">
      <c r="A43" s="25" t="str">
        <f>IF('2 - Lista upraw'!A44&lt;&gt;"",'2 - Lista upraw'!A44,"")</f>
        <v/>
      </c>
      <c r="B43" s="25" t="str">
        <f>IF('2 - Lista upraw'!B44&lt;&gt;"",'2 - Lista upraw'!B44,"")</f>
        <v/>
      </c>
      <c r="C43" s="25" t="str">
        <f>IF('2 - Lista upraw'!C44,'2 - Lista upraw'!C44,"")</f>
        <v/>
      </c>
      <c r="D43" s="25" t="str">
        <f>IF('2 - Lista upraw'!J44&lt;&gt;"",'2 - Lista upraw'!J44,"")</f>
        <v/>
      </c>
      <c r="E43" s="25" t="str">
        <f>IF('2 - Lista upraw'!D44,'2 - Lista upraw'!D44,"")</f>
        <v/>
      </c>
      <c r="F43" s="25" t="str">
        <f>IF('2 - Lista upraw'!E44&lt;&gt;"",'2 - Lista upraw'!E44,"")</f>
        <v/>
      </c>
      <c r="G43" s="25" t="str">
        <f>IF('2 - Lista upraw'!F44&lt;&gt;"",'2 - Lista upraw'!F44,"")</f>
        <v/>
      </c>
      <c r="H43" s="25" t="str">
        <f>IF('2 - Lista upraw'!G44&lt;&gt;"",'2 - Lista upraw'!G44,"")</f>
        <v/>
      </c>
      <c r="I43" s="25" t="str">
        <f>IF('2 - Lista upraw'!H44&lt;&gt;"",'2 - Lista upraw'!H44,"")</f>
        <v/>
      </c>
      <c r="J43" s="32" t="str">
        <f>IF('2 - Lista upraw'!I44,'2 - Lista upraw'!I44,"")</f>
        <v/>
      </c>
      <c r="K43" s="25" t="str">
        <f>IF('2 - Lista upraw'!K44&lt;&gt;"",'2 - Lista upraw'!K44,"")</f>
        <v/>
      </c>
      <c r="L43" s="25" t="str">
        <f>IF('2 - Lista upraw'!L44,'2 - Lista upraw'!L44,"")</f>
        <v/>
      </c>
      <c r="M43" s="25" t="str">
        <f>IF('2 - Lista upraw'!M44,'2 - Lista upraw'!M44,"")</f>
        <v/>
      </c>
      <c r="N43" s="25" t="str">
        <f>IF('2 - Lista upraw'!N44,'2 - Lista upraw'!N44,"")</f>
        <v/>
      </c>
    </row>
    <row r="44" spans="1:14" x14ac:dyDescent="0.3">
      <c r="A44" s="25" t="str">
        <f>IF('2 - Lista upraw'!A45&lt;&gt;"",'2 - Lista upraw'!A45,"")</f>
        <v/>
      </c>
      <c r="B44" s="25" t="str">
        <f>IF('2 - Lista upraw'!B45&lt;&gt;"",'2 - Lista upraw'!B45,"")</f>
        <v/>
      </c>
      <c r="C44" s="25" t="str">
        <f>IF('2 - Lista upraw'!C45,'2 - Lista upraw'!C45,"")</f>
        <v/>
      </c>
      <c r="D44" s="25" t="str">
        <f>IF('2 - Lista upraw'!J45&lt;&gt;"",'2 - Lista upraw'!J45,"")</f>
        <v/>
      </c>
      <c r="E44" s="25" t="str">
        <f>IF('2 - Lista upraw'!D45,'2 - Lista upraw'!D45,"")</f>
        <v/>
      </c>
      <c r="F44" s="25" t="str">
        <f>IF('2 - Lista upraw'!E45&lt;&gt;"",'2 - Lista upraw'!E45,"")</f>
        <v/>
      </c>
      <c r="G44" s="25" t="str">
        <f>IF('2 - Lista upraw'!F45&lt;&gt;"",'2 - Lista upraw'!F45,"")</f>
        <v/>
      </c>
      <c r="H44" s="25" t="str">
        <f>IF('2 - Lista upraw'!G45&lt;&gt;"",'2 - Lista upraw'!G45,"")</f>
        <v/>
      </c>
      <c r="I44" s="25" t="str">
        <f>IF('2 - Lista upraw'!H45&lt;&gt;"",'2 - Lista upraw'!H45,"")</f>
        <v/>
      </c>
      <c r="J44" s="32" t="str">
        <f>IF('2 - Lista upraw'!I45,'2 - Lista upraw'!I45,"")</f>
        <v/>
      </c>
      <c r="K44" s="25" t="str">
        <f>IF('2 - Lista upraw'!K45&lt;&gt;"",'2 - Lista upraw'!K45,"")</f>
        <v/>
      </c>
      <c r="L44" s="25" t="str">
        <f>IF('2 - Lista upraw'!L45,'2 - Lista upraw'!L45,"")</f>
        <v/>
      </c>
      <c r="M44" s="25" t="str">
        <f>IF('2 - Lista upraw'!M45,'2 - Lista upraw'!M45,"")</f>
        <v/>
      </c>
      <c r="N44" s="25" t="str">
        <f>IF('2 - Lista upraw'!N45,'2 - Lista upraw'!N45,"")</f>
        <v/>
      </c>
    </row>
    <row r="45" spans="1:14" x14ac:dyDescent="0.3">
      <c r="A45" s="25" t="str">
        <f>IF('2 - Lista upraw'!A46&lt;&gt;"",'2 - Lista upraw'!A46,"")</f>
        <v/>
      </c>
      <c r="B45" s="25" t="str">
        <f>IF('2 - Lista upraw'!B46&lt;&gt;"",'2 - Lista upraw'!B46,"")</f>
        <v/>
      </c>
      <c r="C45" s="25" t="str">
        <f>IF('2 - Lista upraw'!C46,'2 - Lista upraw'!C46,"")</f>
        <v/>
      </c>
      <c r="D45" s="25" t="str">
        <f>IF('2 - Lista upraw'!J46&lt;&gt;"",'2 - Lista upraw'!J46,"")</f>
        <v/>
      </c>
      <c r="E45" s="25" t="str">
        <f>IF('2 - Lista upraw'!D46,'2 - Lista upraw'!D46,"")</f>
        <v/>
      </c>
      <c r="F45" s="25" t="str">
        <f>IF('2 - Lista upraw'!E46&lt;&gt;"",'2 - Lista upraw'!E46,"")</f>
        <v/>
      </c>
      <c r="G45" s="25" t="str">
        <f>IF('2 - Lista upraw'!F46&lt;&gt;"",'2 - Lista upraw'!F46,"")</f>
        <v/>
      </c>
      <c r="H45" s="25" t="str">
        <f>IF('2 - Lista upraw'!G46&lt;&gt;"",'2 - Lista upraw'!G46,"")</f>
        <v/>
      </c>
      <c r="I45" s="25" t="str">
        <f>IF('2 - Lista upraw'!H46&lt;&gt;"",'2 - Lista upraw'!H46,"")</f>
        <v/>
      </c>
      <c r="J45" s="32" t="str">
        <f>IF('2 - Lista upraw'!I46,'2 - Lista upraw'!I46,"")</f>
        <v/>
      </c>
      <c r="K45" s="25" t="str">
        <f>IF('2 - Lista upraw'!K46&lt;&gt;"",'2 - Lista upraw'!K46,"")</f>
        <v/>
      </c>
      <c r="L45" s="25" t="str">
        <f>IF('2 - Lista upraw'!L46,'2 - Lista upraw'!L46,"")</f>
        <v/>
      </c>
      <c r="M45" s="25" t="str">
        <f>IF('2 - Lista upraw'!M46,'2 - Lista upraw'!M46,"")</f>
        <v/>
      </c>
      <c r="N45" s="25" t="str">
        <f>IF('2 - Lista upraw'!N46,'2 - Lista upraw'!N46,"")</f>
        <v/>
      </c>
    </row>
    <row r="46" spans="1:14" x14ac:dyDescent="0.3">
      <c r="A46" s="25" t="str">
        <f>IF('2 - Lista upraw'!A47&lt;&gt;"",'2 - Lista upraw'!A47,"")</f>
        <v/>
      </c>
      <c r="B46" s="25" t="str">
        <f>IF('2 - Lista upraw'!B47&lt;&gt;"",'2 - Lista upraw'!B47,"")</f>
        <v/>
      </c>
      <c r="C46" s="25" t="str">
        <f>IF('2 - Lista upraw'!C47,'2 - Lista upraw'!C47,"")</f>
        <v/>
      </c>
      <c r="D46" s="25" t="str">
        <f>IF('2 - Lista upraw'!J47&lt;&gt;"",'2 - Lista upraw'!J47,"")</f>
        <v/>
      </c>
      <c r="E46" s="25" t="str">
        <f>IF('2 - Lista upraw'!D47,'2 - Lista upraw'!D47,"")</f>
        <v/>
      </c>
      <c r="F46" s="25" t="str">
        <f>IF('2 - Lista upraw'!E47&lt;&gt;"",'2 - Lista upraw'!E47,"")</f>
        <v/>
      </c>
      <c r="G46" s="25" t="str">
        <f>IF('2 - Lista upraw'!F47&lt;&gt;"",'2 - Lista upraw'!F47,"")</f>
        <v/>
      </c>
      <c r="H46" s="25" t="str">
        <f>IF('2 - Lista upraw'!G47&lt;&gt;"",'2 - Lista upraw'!G47,"")</f>
        <v/>
      </c>
      <c r="I46" s="25" t="str">
        <f>IF('2 - Lista upraw'!H47&lt;&gt;"",'2 - Lista upraw'!H47,"")</f>
        <v/>
      </c>
      <c r="J46" s="32" t="str">
        <f>IF('2 - Lista upraw'!I47,'2 - Lista upraw'!I47,"")</f>
        <v/>
      </c>
      <c r="K46" s="25" t="str">
        <f>IF('2 - Lista upraw'!K47&lt;&gt;"",'2 - Lista upraw'!K47,"")</f>
        <v/>
      </c>
      <c r="L46" s="25" t="str">
        <f>IF('2 - Lista upraw'!L47,'2 - Lista upraw'!L47,"")</f>
        <v/>
      </c>
      <c r="M46" s="25" t="str">
        <f>IF('2 - Lista upraw'!M47,'2 - Lista upraw'!M47,"")</f>
        <v/>
      </c>
      <c r="N46" s="25" t="str">
        <f>IF('2 - Lista upraw'!N47,'2 - Lista upraw'!N47,"")</f>
        <v/>
      </c>
    </row>
    <row r="47" spans="1:14" x14ac:dyDescent="0.3">
      <c r="A47" s="25" t="str">
        <f>IF('2 - Lista upraw'!A48&lt;&gt;"",'2 - Lista upraw'!A48,"")</f>
        <v/>
      </c>
      <c r="B47" s="25" t="str">
        <f>IF('2 - Lista upraw'!B48&lt;&gt;"",'2 - Lista upraw'!B48,"")</f>
        <v/>
      </c>
      <c r="C47" s="25" t="str">
        <f>IF('2 - Lista upraw'!C48,'2 - Lista upraw'!C48,"")</f>
        <v/>
      </c>
      <c r="D47" s="25" t="str">
        <f>IF('2 - Lista upraw'!J48&lt;&gt;"",'2 - Lista upraw'!J48,"")</f>
        <v/>
      </c>
      <c r="E47" s="25" t="str">
        <f>IF('2 - Lista upraw'!D48,'2 - Lista upraw'!D48,"")</f>
        <v/>
      </c>
      <c r="F47" s="25" t="str">
        <f>IF('2 - Lista upraw'!E48&lt;&gt;"",'2 - Lista upraw'!E48,"")</f>
        <v/>
      </c>
      <c r="G47" s="25" t="str">
        <f>IF('2 - Lista upraw'!F48&lt;&gt;"",'2 - Lista upraw'!F48,"")</f>
        <v/>
      </c>
      <c r="H47" s="25" t="str">
        <f>IF('2 - Lista upraw'!G48&lt;&gt;"",'2 - Lista upraw'!G48,"")</f>
        <v/>
      </c>
      <c r="I47" s="25" t="str">
        <f>IF('2 - Lista upraw'!H48&lt;&gt;"",'2 - Lista upraw'!H48,"")</f>
        <v/>
      </c>
      <c r="J47" s="32" t="str">
        <f>IF('2 - Lista upraw'!I48,'2 - Lista upraw'!I48,"")</f>
        <v/>
      </c>
      <c r="K47" s="25" t="str">
        <f>IF('2 - Lista upraw'!K48&lt;&gt;"",'2 - Lista upraw'!K48,"")</f>
        <v/>
      </c>
      <c r="L47" s="25" t="str">
        <f>IF('2 - Lista upraw'!L48,'2 - Lista upraw'!L48,"")</f>
        <v/>
      </c>
      <c r="M47" s="25" t="str">
        <f>IF('2 - Lista upraw'!M48,'2 - Lista upraw'!M48,"")</f>
        <v/>
      </c>
      <c r="N47" s="25" t="str">
        <f>IF('2 - Lista upraw'!N48,'2 - Lista upraw'!N48,"")</f>
        <v/>
      </c>
    </row>
    <row r="48" spans="1:14" x14ac:dyDescent="0.3">
      <c r="A48" s="25" t="str">
        <f>IF('2 - Lista upraw'!A49&lt;&gt;"",'2 - Lista upraw'!A49,"")</f>
        <v/>
      </c>
      <c r="B48" s="25" t="str">
        <f>IF('2 - Lista upraw'!B49&lt;&gt;"",'2 - Lista upraw'!B49,"")</f>
        <v/>
      </c>
      <c r="C48" s="25" t="str">
        <f>IF('2 - Lista upraw'!C49,'2 - Lista upraw'!C49,"")</f>
        <v/>
      </c>
      <c r="D48" s="25" t="str">
        <f>IF('2 - Lista upraw'!J49&lt;&gt;"",'2 - Lista upraw'!J49,"")</f>
        <v/>
      </c>
      <c r="E48" s="25" t="str">
        <f>IF('2 - Lista upraw'!D49,'2 - Lista upraw'!D49,"")</f>
        <v/>
      </c>
      <c r="F48" s="25" t="str">
        <f>IF('2 - Lista upraw'!E49&lt;&gt;"",'2 - Lista upraw'!E49,"")</f>
        <v/>
      </c>
      <c r="G48" s="25" t="str">
        <f>IF('2 - Lista upraw'!F49&lt;&gt;"",'2 - Lista upraw'!F49,"")</f>
        <v/>
      </c>
      <c r="H48" s="25" t="str">
        <f>IF('2 - Lista upraw'!G49&lt;&gt;"",'2 - Lista upraw'!G49,"")</f>
        <v/>
      </c>
      <c r="I48" s="25" t="str">
        <f>IF('2 - Lista upraw'!H49&lt;&gt;"",'2 - Lista upraw'!H49,"")</f>
        <v/>
      </c>
      <c r="J48" s="32" t="str">
        <f>IF('2 - Lista upraw'!I49,'2 - Lista upraw'!I49,"")</f>
        <v/>
      </c>
      <c r="K48" s="25" t="str">
        <f>IF('2 - Lista upraw'!K49&lt;&gt;"",'2 - Lista upraw'!K49,"")</f>
        <v/>
      </c>
      <c r="L48" s="25" t="str">
        <f>IF('2 - Lista upraw'!L49,'2 - Lista upraw'!L49,"")</f>
        <v/>
      </c>
      <c r="M48" s="25" t="str">
        <f>IF('2 - Lista upraw'!M49,'2 - Lista upraw'!M49,"")</f>
        <v/>
      </c>
      <c r="N48" s="25" t="str">
        <f>IF('2 - Lista upraw'!N49,'2 - Lista upraw'!N49,"")</f>
        <v/>
      </c>
    </row>
    <row r="49" spans="1:14" x14ac:dyDescent="0.3">
      <c r="A49" s="25" t="str">
        <f>IF('2 - Lista upraw'!A50&lt;&gt;"",'2 - Lista upraw'!A50,"")</f>
        <v/>
      </c>
      <c r="B49" s="25" t="str">
        <f>IF('2 - Lista upraw'!B50&lt;&gt;"",'2 - Lista upraw'!B50,"")</f>
        <v/>
      </c>
      <c r="C49" s="25" t="str">
        <f>IF('2 - Lista upraw'!C50,'2 - Lista upraw'!C50,"")</f>
        <v/>
      </c>
      <c r="D49" s="25" t="str">
        <f>IF('2 - Lista upraw'!J50&lt;&gt;"",'2 - Lista upraw'!J50,"")</f>
        <v/>
      </c>
      <c r="E49" s="25" t="str">
        <f>IF('2 - Lista upraw'!D50,'2 - Lista upraw'!D50,"")</f>
        <v/>
      </c>
      <c r="F49" s="25" t="str">
        <f>IF('2 - Lista upraw'!E50&lt;&gt;"",'2 - Lista upraw'!E50,"")</f>
        <v/>
      </c>
      <c r="G49" s="25" t="str">
        <f>IF('2 - Lista upraw'!F50&lt;&gt;"",'2 - Lista upraw'!F50,"")</f>
        <v/>
      </c>
      <c r="H49" s="25" t="str">
        <f>IF('2 - Lista upraw'!G50&lt;&gt;"",'2 - Lista upraw'!G50,"")</f>
        <v/>
      </c>
      <c r="I49" s="25" t="str">
        <f>IF('2 - Lista upraw'!H50&lt;&gt;"",'2 - Lista upraw'!H50,"")</f>
        <v/>
      </c>
      <c r="J49" s="32" t="str">
        <f>IF('2 - Lista upraw'!I50,'2 - Lista upraw'!I50,"")</f>
        <v/>
      </c>
      <c r="K49" s="25" t="str">
        <f>IF('2 - Lista upraw'!K50&lt;&gt;"",'2 - Lista upraw'!K50,"")</f>
        <v/>
      </c>
      <c r="L49" s="25" t="str">
        <f>IF('2 - Lista upraw'!L50,'2 - Lista upraw'!L50,"")</f>
        <v/>
      </c>
      <c r="M49" s="25" t="str">
        <f>IF('2 - Lista upraw'!M50,'2 - Lista upraw'!M50,"")</f>
        <v/>
      </c>
      <c r="N49" s="25" t="str">
        <f>IF('2 - Lista upraw'!N50,'2 - Lista upraw'!N50,"")</f>
        <v/>
      </c>
    </row>
    <row r="50" spans="1:14" x14ac:dyDescent="0.3">
      <c r="A50" s="25" t="str">
        <f>IF('2 - Lista upraw'!A51&lt;&gt;"",'2 - Lista upraw'!A51,"")</f>
        <v/>
      </c>
      <c r="B50" s="25" t="str">
        <f>IF('2 - Lista upraw'!B51&lt;&gt;"",'2 - Lista upraw'!B51,"")</f>
        <v/>
      </c>
      <c r="C50" s="25" t="str">
        <f>IF('2 - Lista upraw'!C51,'2 - Lista upraw'!C51,"")</f>
        <v/>
      </c>
      <c r="D50" s="25" t="str">
        <f>IF('2 - Lista upraw'!J51&lt;&gt;"",'2 - Lista upraw'!J51,"")</f>
        <v/>
      </c>
      <c r="E50" s="25" t="str">
        <f>IF('2 - Lista upraw'!D51,'2 - Lista upraw'!D51,"")</f>
        <v/>
      </c>
      <c r="F50" s="25" t="str">
        <f>IF('2 - Lista upraw'!E51&lt;&gt;"",'2 - Lista upraw'!E51,"")</f>
        <v/>
      </c>
      <c r="G50" s="25" t="str">
        <f>IF('2 - Lista upraw'!F51&lt;&gt;"",'2 - Lista upraw'!F51,"")</f>
        <v/>
      </c>
      <c r="H50" s="25" t="str">
        <f>IF('2 - Lista upraw'!G51&lt;&gt;"",'2 - Lista upraw'!G51,"")</f>
        <v/>
      </c>
      <c r="I50" s="25" t="str">
        <f>IF('2 - Lista upraw'!H51&lt;&gt;"",'2 - Lista upraw'!H51,"")</f>
        <v/>
      </c>
      <c r="J50" s="32" t="str">
        <f>IF('2 - Lista upraw'!I51,'2 - Lista upraw'!I51,"")</f>
        <v/>
      </c>
      <c r="K50" s="25" t="str">
        <f>IF('2 - Lista upraw'!K51&lt;&gt;"",'2 - Lista upraw'!K51,"")</f>
        <v/>
      </c>
      <c r="L50" s="25" t="str">
        <f>IF('2 - Lista upraw'!L51,'2 - Lista upraw'!L51,"")</f>
        <v/>
      </c>
      <c r="M50" s="25" t="str">
        <f>IF('2 - Lista upraw'!M51,'2 - Lista upraw'!M51,"")</f>
        <v/>
      </c>
      <c r="N50" s="25" t="str">
        <f>IF('2 - Lista upraw'!N51,'2 - Lista upraw'!N51,"")</f>
        <v/>
      </c>
    </row>
    <row r="51" spans="1:14" x14ac:dyDescent="0.3">
      <c r="A51" s="25" t="str">
        <f>IF('2 - Lista upraw'!A52&lt;&gt;"",'2 - Lista upraw'!A52,"")</f>
        <v/>
      </c>
      <c r="B51" s="25" t="str">
        <f>IF('2 - Lista upraw'!B52&lt;&gt;"",'2 - Lista upraw'!B52,"")</f>
        <v/>
      </c>
      <c r="C51" s="25" t="str">
        <f>IF('2 - Lista upraw'!C52,'2 - Lista upraw'!C52,"")</f>
        <v/>
      </c>
      <c r="D51" s="25" t="str">
        <f>IF('2 - Lista upraw'!J52&lt;&gt;"",'2 - Lista upraw'!J52,"")</f>
        <v/>
      </c>
      <c r="E51" s="25" t="str">
        <f>IF('2 - Lista upraw'!D52,'2 - Lista upraw'!D52,"")</f>
        <v/>
      </c>
      <c r="F51" s="25" t="str">
        <f>IF('2 - Lista upraw'!E52&lt;&gt;"",'2 - Lista upraw'!E52,"")</f>
        <v/>
      </c>
      <c r="G51" s="25" t="str">
        <f>IF('2 - Lista upraw'!F52&lt;&gt;"",'2 - Lista upraw'!F52,"")</f>
        <v/>
      </c>
      <c r="H51" s="25" t="str">
        <f>IF('2 - Lista upraw'!G52&lt;&gt;"",'2 - Lista upraw'!G52,"")</f>
        <v/>
      </c>
      <c r="I51" s="25" t="str">
        <f>IF('2 - Lista upraw'!H52&lt;&gt;"",'2 - Lista upraw'!H52,"")</f>
        <v/>
      </c>
      <c r="J51" s="32" t="str">
        <f>IF('2 - Lista upraw'!I52,'2 - Lista upraw'!I52,"")</f>
        <v/>
      </c>
      <c r="K51" s="25" t="str">
        <f>IF('2 - Lista upraw'!K52&lt;&gt;"",'2 - Lista upraw'!K52,"")</f>
        <v/>
      </c>
      <c r="L51" s="25" t="str">
        <f>IF('2 - Lista upraw'!L52,'2 - Lista upraw'!L52,"")</f>
        <v/>
      </c>
      <c r="M51" s="25" t="str">
        <f>IF('2 - Lista upraw'!M52,'2 - Lista upraw'!M52,"")</f>
        <v/>
      </c>
      <c r="N51" s="25" t="str">
        <f>IF('2 - Lista upraw'!N52,'2 - Lista upraw'!N52,"")</f>
        <v/>
      </c>
    </row>
    <row r="52" spans="1:14" x14ac:dyDescent="0.3">
      <c r="A52" s="25" t="str">
        <f>IF('2 - Lista upraw'!A53&lt;&gt;"",'2 - Lista upraw'!A53,"")</f>
        <v/>
      </c>
      <c r="B52" s="25" t="str">
        <f>IF('2 - Lista upraw'!B53&lt;&gt;"",'2 - Lista upraw'!B53,"")</f>
        <v/>
      </c>
      <c r="C52" s="25" t="str">
        <f>IF('2 - Lista upraw'!C53,'2 - Lista upraw'!C53,"")</f>
        <v/>
      </c>
      <c r="D52" s="25" t="str">
        <f>IF('2 - Lista upraw'!J53&lt;&gt;"",'2 - Lista upraw'!J53,"")</f>
        <v/>
      </c>
      <c r="E52" s="25" t="str">
        <f>IF('2 - Lista upraw'!D53,'2 - Lista upraw'!D53,"")</f>
        <v/>
      </c>
      <c r="F52" s="25" t="str">
        <f>IF('2 - Lista upraw'!E53&lt;&gt;"",'2 - Lista upraw'!E53,"")</f>
        <v/>
      </c>
      <c r="G52" s="25" t="str">
        <f>IF('2 - Lista upraw'!F53&lt;&gt;"",'2 - Lista upraw'!F53,"")</f>
        <v/>
      </c>
      <c r="H52" s="25" t="str">
        <f>IF('2 - Lista upraw'!G53&lt;&gt;"",'2 - Lista upraw'!G53,"")</f>
        <v/>
      </c>
      <c r="I52" s="25" t="str">
        <f>IF('2 - Lista upraw'!H53&lt;&gt;"",'2 - Lista upraw'!H53,"")</f>
        <v/>
      </c>
      <c r="J52" s="32" t="str">
        <f>IF('2 - Lista upraw'!I53,'2 - Lista upraw'!I53,"")</f>
        <v/>
      </c>
      <c r="K52" s="25" t="str">
        <f>IF('2 - Lista upraw'!K53&lt;&gt;"",'2 - Lista upraw'!K53,"")</f>
        <v/>
      </c>
      <c r="L52" s="25" t="str">
        <f>IF('2 - Lista upraw'!L53,'2 - Lista upraw'!L53,"")</f>
        <v/>
      </c>
      <c r="M52" s="25" t="str">
        <f>IF('2 - Lista upraw'!M53,'2 - Lista upraw'!M53,"")</f>
        <v/>
      </c>
      <c r="N52" s="25" t="str">
        <f>IF('2 - Lista upraw'!N53,'2 - Lista upraw'!N53,"")</f>
        <v/>
      </c>
    </row>
    <row r="53" spans="1:14" x14ac:dyDescent="0.3">
      <c r="A53" s="25" t="str">
        <f>IF('2 - Lista upraw'!A54&lt;&gt;"",'2 - Lista upraw'!A54,"")</f>
        <v/>
      </c>
      <c r="B53" s="25" t="str">
        <f>IF('2 - Lista upraw'!B54&lt;&gt;"",'2 - Lista upraw'!B54,"")</f>
        <v/>
      </c>
      <c r="C53" s="25" t="str">
        <f>IF('2 - Lista upraw'!C54,'2 - Lista upraw'!C54,"")</f>
        <v/>
      </c>
      <c r="D53" s="25" t="str">
        <f>IF('2 - Lista upraw'!J54&lt;&gt;"",'2 - Lista upraw'!J54,"")</f>
        <v/>
      </c>
      <c r="E53" s="25" t="str">
        <f>IF('2 - Lista upraw'!D54,'2 - Lista upraw'!D54,"")</f>
        <v/>
      </c>
      <c r="F53" s="25" t="str">
        <f>IF('2 - Lista upraw'!E54&lt;&gt;"",'2 - Lista upraw'!E54,"")</f>
        <v/>
      </c>
      <c r="G53" s="25" t="str">
        <f>IF('2 - Lista upraw'!F54&lt;&gt;"",'2 - Lista upraw'!F54,"")</f>
        <v/>
      </c>
      <c r="H53" s="25" t="str">
        <f>IF('2 - Lista upraw'!G54&lt;&gt;"",'2 - Lista upraw'!G54,"")</f>
        <v/>
      </c>
      <c r="I53" s="25" t="str">
        <f>IF('2 - Lista upraw'!H54&lt;&gt;"",'2 - Lista upraw'!H54,"")</f>
        <v/>
      </c>
      <c r="J53" s="32" t="str">
        <f>IF('2 - Lista upraw'!I54,'2 - Lista upraw'!I54,"")</f>
        <v/>
      </c>
      <c r="K53" s="25" t="str">
        <f>IF('2 - Lista upraw'!K54&lt;&gt;"",'2 - Lista upraw'!K54,"")</f>
        <v/>
      </c>
      <c r="L53" s="25" t="str">
        <f>IF('2 - Lista upraw'!L54,'2 - Lista upraw'!L54,"")</f>
        <v/>
      </c>
      <c r="M53" s="25" t="str">
        <f>IF('2 - Lista upraw'!M54,'2 - Lista upraw'!M54,"")</f>
        <v/>
      </c>
      <c r="N53" s="25" t="str">
        <f>IF('2 - Lista upraw'!N54,'2 - Lista upraw'!N54,"")</f>
        <v/>
      </c>
    </row>
    <row r="54" spans="1:14" x14ac:dyDescent="0.3">
      <c r="A54" s="25" t="str">
        <f>IF('2 - Lista upraw'!A55&lt;&gt;"",'2 - Lista upraw'!A55,"")</f>
        <v/>
      </c>
      <c r="B54" s="25" t="str">
        <f>IF('2 - Lista upraw'!B55&lt;&gt;"",'2 - Lista upraw'!B55,"")</f>
        <v/>
      </c>
      <c r="C54" s="25" t="str">
        <f>IF('2 - Lista upraw'!C55,'2 - Lista upraw'!C55,"")</f>
        <v/>
      </c>
      <c r="D54" s="25" t="str">
        <f>IF('2 - Lista upraw'!J55&lt;&gt;"",'2 - Lista upraw'!J55,"")</f>
        <v/>
      </c>
      <c r="E54" s="25" t="str">
        <f>IF('2 - Lista upraw'!D55,'2 - Lista upraw'!D55,"")</f>
        <v/>
      </c>
      <c r="F54" s="25" t="str">
        <f>IF('2 - Lista upraw'!E55&lt;&gt;"",'2 - Lista upraw'!E55,"")</f>
        <v/>
      </c>
      <c r="G54" s="25" t="str">
        <f>IF('2 - Lista upraw'!F55&lt;&gt;"",'2 - Lista upraw'!F55,"")</f>
        <v/>
      </c>
      <c r="H54" s="25" t="str">
        <f>IF('2 - Lista upraw'!G55&lt;&gt;"",'2 - Lista upraw'!G55,"")</f>
        <v/>
      </c>
      <c r="I54" s="25" t="str">
        <f>IF('2 - Lista upraw'!H55&lt;&gt;"",'2 - Lista upraw'!H55,"")</f>
        <v/>
      </c>
      <c r="J54" s="32" t="str">
        <f>IF('2 - Lista upraw'!I55,'2 - Lista upraw'!I55,"")</f>
        <v/>
      </c>
      <c r="K54" s="25" t="str">
        <f>IF('2 - Lista upraw'!K55&lt;&gt;"",'2 - Lista upraw'!K55,"")</f>
        <v/>
      </c>
      <c r="L54" s="25" t="str">
        <f>IF('2 - Lista upraw'!L55,'2 - Lista upraw'!L55,"")</f>
        <v/>
      </c>
      <c r="M54" s="25" t="str">
        <f>IF('2 - Lista upraw'!M55,'2 - Lista upraw'!M55,"")</f>
        <v/>
      </c>
      <c r="N54" s="25" t="str">
        <f>IF('2 - Lista upraw'!N55,'2 - Lista upraw'!N55,"")</f>
        <v/>
      </c>
    </row>
    <row r="55" spans="1:14" x14ac:dyDescent="0.3">
      <c r="A55" s="25" t="str">
        <f>IF('2 - Lista upraw'!A56&lt;&gt;"",'2 - Lista upraw'!A56,"")</f>
        <v/>
      </c>
      <c r="B55" s="25" t="str">
        <f>IF('2 - Lista upraw'!B56&lt;&gt;"",'2 - Lista upraw'!B56,"")</f>
        <v/>
      </c>
      <c r="C55" s="25" t="str">
        <f>IF('2 - Lista upraw'!C56,'2 - Lista upraw'!C56,"")</f>
        <v/>
      </c>
      <c r="D55" s="25" t="str">
        <f>IF('2 - Lista upraw'!J56&lt;&gt;"",'2 - Lista upraw'!J56,"")</f>
        <v/>
      </c>
      <c r="E55" s="25" t="str">
        <f>IF('2 - Lista upraw'!D56,'2 - Lista upraw'!D56,"")</f>
        <v/>
      </c>
      <c r="F55" s="25" t="str">
        <f>IF('2 - Lista upraw'!E56&lt;&gt;"",'2 - Lista upraw'!E56,"")</f>
        <v/>
      </c>
      <c r="G55" s="25" t="str">
        <f>IF('2 - Lista upraw'!F56&lt;&gt;"",'2 - Lista upraw'!F56,"")</f>
        <v/>
      </c>
      <c r="H55" s="25" t="str">
        <f>IF('2 - Lista upraw'!G56&lt;&gt;"",'2 - Lista upraw'!G56,"")</f>
        <v/>
      </c>
      <c r="I55" s="25" t="str">
        <f>IF('2 - Lista upraw'!H56&lt;&gt;"",'2 - Lista upraw'!H56,"")</f>
        <v/>
      </c>
      <c r="J55" s="32" t="str">
        <f>IF('2 - Lista upraw'!I56,'2 - Lista upraw'!I56,"")</f>
        <v/>
      </c>
      <c r="K55" s="25" t="str">
        <f>IF('2 - Lista upraw'!K56&lt;&gt;"",'2 - Lista upraw'!K56,"")</f>
        <v/>
      </c>
      <c r="L55" s="25" t="str">
        <f>IF('2 - Lista upraw'!L56,'2 - Lista upraw'!L56,"")</f>
        <v/>
      </c>
      <c r="M55" s="25" t="str">
        <f>IF('2 - Lista upraw'!M56,'2 - Lista upraw'!M56,"")</f>
        <v/>
      </c>
      <c r="N55" s="25" t="str">
        <f>IF('2 - Lista upraw'!N56,'2 - Lista upraw'!N56,"")</f>
        <v/>
      </c>
    </row>
    <row r="56" spans="1:14" x14ac:dyDescent="0.3">
      <c r="A56" s="25" t="str">
        <f>IF('2 - Lista upraw'!A57&lt;&gt;"",'2 - Lista upraw'!A57,"")</f>
        <v/>
      </c>
      <c r="B56" s="25" t="str">
        <f>IF('2 - Lista upraw'!B57&lt;&gt;"",'2 - Lista upraw'!B57,"")</f>
        <v/>
      </c>
      <c r="C56" s="25" t="str">
        <f>IF('2 - Lista upraw'!C57,'2 - Lista upraw'!C57,"")</f>
        <v/>
      </c>
      <c r="D56" s="25" t="str">
        <f>IF('2 - Lista upraw'!J57&lt;&gt;"",'2 - Lista upraw'!J57,"")</f>
        <v/>
      </c>
      <c r="E56" s="25" t="str">
        <f>IF('2 - Lista upraw'!D57,'2 - Lista upraw'!D57,"")</f>
        <v/>
      </c>
      <c r="F56" s="25" t="str">
        <f>IF('2 - Lista upraw'!E57&lt;&gt;"",'2 - Lista upraw'!E57,"")</f>
        <v/>
      </c>
      <c r="G56" s="25" t="str">
        <f>IF('2 - Lista upraw'!F57&lt;&gt;"",'2 - Lista upraw'!F57,"")</f>
        <v/>
      </c>
      <c r="H56" s="25" t="str">
        <f>IF('2 - Lista upraw'!G57&lt;&gt;"",'2 - Lista upraw'!G57,"")</f>
        <v/>
      </c>
      <c r="I56" s="25" t="str">
        <f>IF('2 - Lista upraw'!H57&lt;&gt;"",'2 - Lista upraw'!H57,"")</f>
        <v/>
      </c>
      <c r="J56" s="32" t="str">
        <f>IF('2 - Lista upraw'!I57,'2 - Lista upraw'!I57,"")</f>
        <v/>
      </c>
      <c r="K56" s="25" t="str">
        <f>IF('2 - Lista upraw'!K57&lt;&gt;"",'2 - Lista upraw'!K57,"")</f>
        <v/>
      </c>
      <c r="L56" s="25" t="str">
        <f>IF('2 - Lista upraw'!L57,'2 - Lista upraw'!L57,"")</f>
        <v/>
      </c>
      <c r="M56" s="25" t="str">
        <f>IF('2 - Lista upraw'!M57,'2 - Lista upraw'!M57,"")</f>
        <v/>
      </c>
      <c r="N56" s="25" t="str">
        <f>IF('2 - Lista upraw'!N57,'2 - Lista upraw'!N57,"")</f>
        <v/>
      </c>
    </row>
    <row r="57" spans="1:14" x14ac:dyDescent="0.3">
      <c r="A57" s="25" t="str">
        <f>IF('2 - Lista upraw'!A58&lt;&gt;"",'2 - Lista upraw'!A58,"")</f>
        <v/>
      </c>
      <c r="B57" s="25" t="str">
        <f>IF('2 - Lista upraw'!B58&lt;&gt;"",'2 - Lista upraw'!B58,"")</f>
        <v/>
      </c>
      <c r="C57" s="25" t="str">
        <f>IF('2 - Lista upraw'!C58,'2 - Lista upraw'!C58,"")</f>
        <v/>
      </c>
      <c r="D57" s="25" t="str">
        <f>IF('2 - Lista upraw'!J58&lt;&gt;"",'2 - Lista upraw'!J58,"")</f>
        <v/>
      </c>
      <c r="E57" s="25" t="str">
        <f>IF('2 - Lista upraw'!D58,'2 - Lista upraw'!D58,"")</f>
        <v/>
      </c>
      <c r="F57" s="25" t="str">
        <f>IF('2 - Lista upraw'!E58&lt;&gt;"",'2 - Lista upraw'!E58,"")</f>
        <v/>
      </c>
      <c r="G57" s="25" t="str">
        <f>IF('2 - Lista upraw'!F58&lt;&gt;"",'2 - Lista upraw'!F58,"")</f>
        <v/>
      </c>
      <c r="H57" s="25" t="str">
        <f>IF('2 - Lista upraw'!G58&lt;&gt;"",'2 - Lista upraw'!G58,"")</f>
        <v/>
      </c>
      <c r="I57" s="25" t="str">
        <f>IF('2 - Lista upraw'!H58&lt;&gt;"",'2 - Lista upraw'!H58,"")</f>
        <v/>
      </c>
      <c r="J57" s="32" t="str">
        <f>IF('2 - Lista upraw'!I58,'2 - Lista upraw'!I58,"")</f>
        <v/>
      </c>
      <c r="K57" s="25" t="str">
        <f>IF('2 - Lista upraw'!K58&lt;&gt;"",'2 - Lista upraw'!K58,"")</f>
        <v/>
      </c>
      <c r="L57" s="25" t="str">
        <f>IF('2 - Lista upraw'!L58,'2 - Lista upraw'!L58,"")</f>
        <v/>
      </c>
      <c r="M57" s="25" t="str">
        <f>IF('2 - Lista upraw'!M58,'2 - Lista upraw'!M58,"")</f>
        <v/>
      </c>
      <c r="N57" s="25" t="str">
        <f>IF('2 - Lista upraw'!N58,'2 - Lista upraw'!N58,"")</f>
        <v/>
      </c>
    </row>
    <row r="58" spans="1:14" x14ac:dyDescent="0.3">
      <c r="A58" s="25" t="str">
        <f>IF('2 - Lista upraw'!A59&lt;&gt;"",'2 - Lista upraw'!A59,"")</f>
        <v/>
      </c>
      <c r="B58" s="25" t="str">
        <f>IF('2 - Lista upraw'!B59&lt;&gt;"",'2 - Lista upraw'!B59,"")</f>
        <v/>
      </c>
      <c r="C58" s="25" t="str">
        <f>IF('2 - Lista upraw'!C59,'2 - Lista upraw'!C59,"")</f>
        <v/>
      </c>
      <c r="D58" s="25" t="str">
        <f>IF('2 - Lista upraw'!J59&lt;&gt;"",'2 - Lista upraw'!J59,"")</f>
        <v/>
      </c>
      <c r="E58" s="25" t="str">
        <f>IF('2 - Lista upraw'!D59,'2 - Lista upraw'!D59,"")</f>
        <v/>
      </c>
      <c r="F58" s="25" t="str">
        <f>IF('2 - Lista upraw'!E59&lt;&gt;"",'2 - Lista upraw'!E59,"")</f>
        <v/>
      </c>
      <c r="G58" s="25" t="str">
        <f>IF('2 - Lista upraw'!F59&lt;&gt;"",'2 - Lista upraw'!F59,"")</f>
        <v/>
      </c>
      <c r="H58" s="25" t="str">
        <f>IF('2 - Lista upraw'!G59&lt;&gt;"",'2 - Lista upraw'!G59,"")</f>
        <v/>
      </c>
      <c r="I58" s="25" t="str">
        <f>IF('2 - Lista upraw'!H59&lt;&gt;"",'2 - Lista upraw'!H59,"")</f>
        <v/>
      </c>
      <c r="J58" s="32" t="str">
        <f>IF('2 - Lista upraw'!I59,'2 - Lista upraw'!I59,"")</f>
        <v/>
      </c>
      <c r="K58" s="25" t="str">
        <f>IF('2 - Lista upraw'!K59&lt;&gt;"",'2 - Lista upraw'!K59,"")</f>
        <v/>
      </c>
      <c r="L58" s="25" t="str">
        <f>IF('2 - Lista upraw'!L59,'2 - Lista upraw'!L59,"")</f>
        <v/>
      </c>
      <c r="M58" s="25" t="str">
        <f>IF('2 - Lista upraw'!M59,'2 - Lista upraw'!M59,"")</f>
        <v/>
      </c>
      <c r="N58" s="25" t="str">
        <f>IF('2 - Lista upraw'!N59,'2 - Lista upraw'!N59,"")</f>
        <v/>
      </c>
    </row>
    <row r="59" spans="1:14" x14ac:dyDescent="0.3">
      <c r="A59" s="25" t="str">
        <f>IF('2 - Lista upraw'!A60&lt;&gt;"",'2 - Lista upraw'!A60,"")</f>
        <v/>
      </c>
      <c r="B59" s="25" t="str">
        <f>IF('2 - Lista upraw'!B60&lt;&gt;"",'2 - Lista upraw'!B60,"")</f>
        <v/>
      </c>
      <c r="C59" s="25" t="str">
        <f>IF('2 - Lista upraw'!C60,'2 - Lista upraw'!C60,"")</f>
        <v/>
      </c>
      <c r="D59" s="25" t="str">
        <f>IF('2 - Lista upraw'!J60&lt;&gt;"",'2 - Lista upraw'!J60,"")</f>
        <v/>
      </c>
      <c r="E59" s="25" t="str">
        <f>IF('2 - Lista upraw'!D60,'2 - Lista upraw'!D60,"")</f>
        <v/>
      </c>
      <c r="F59" s="25" t="str">
        <f>IF('2 - Lista upraw'!E60&lt;&gt;"",'2 - Lista upraw'!E60,"")</f>
        <v/>
      </c>
      <c r="G59" s="25" t="str">
        <f>IF('2 - Lista upraw'!F60&lt;&gt;"",'2 - Lista upraw'!F60,"")</f>
        <v/>
      </c>
      <c r="H59" s="25" t="str">
        <f>IF('2 - Lista upraw'!G60&lt;&gt;"",'2 - Lista upraw'!G60,"")</f>
        <v/>
      </c>
      <c r="I59" s="25" t="str">
        <f>IF('2 - Lista upraw'!H60&lt;&gt;"",'2 - Lista upraw'!H60,"")</f>
        <v/>
      </c>
      <c r="J59" s="32" t="str">
        <f>IF('2 - Lista upraw'!I60,'2 - Lista upraw'!I60,"")</f>
        <v/>
      </c>
      <c r="K59" s="25" t="str">
        <f>IF('2 - Lista upraw'!K60&lt;&gt;"",'2 - Lista upraw'!K60,"")</f>
        <v/>
      </c>
      <c r="L59" s="25" t="str">
        <f>IF('2 - Lista upraw'!L60,'2 - Lista upraw'!L60,"")</f>
        <v/>
      </c>
      <c r="M59" s="25" t="str">
        <f>IF('2 - Lista upraw'!M60,'2 - Lista upraw'!M60,"")</f>
        <v/>
      </c>
      <c r="N59" s="25" t="str">
        <f>IF('2 - Lista upraw'!N60,'2 - Lista upraw'!N60,"")</f>
        <v/>
      </c>
    </row>
    <row r="60" spans="1:14" x14ac:dyDescent="0.3">
      <c r="A60" s="25" t="str">
        <f>IF('2 - Lista upraw'!A61&lt;&gt;"",'2 - Lista upraw'!A61,"")</f>
        <v/>
      </c>
      <c r="B60" s="25" t="str">
        <f>IF('2 - Lista upraw'!B61&lt;&gt;"",'2 - Lista upraw'!B61,"")</f>
        <v/>
      </c>
      <c r="C60" s="25" t="str">
        <f>IF('2 - Lista upraw'!C61,'2 - Lista upraw'!C61,"")</f>
        <v/>
      </c>
      <c r="D60" s="25" t="str">
        <f>IF('2 - Lista upraw'!J61&lt;&gt;"",'2 - Lista upraw'!J61,"")</f>
        <v/>
      </c>
      <c r="E60" s="25" t="str">
        <f>IF('2 - Lista upraw'!D61,'2 - Lista upraw'!D61,"")</f>
        <v/>
      </c>
      <c r="F60" s="25" t="str">
        <f>IF('2 - Lista upraw'!E61&lt;&gt;"",'2 - Lista upraw'!E61,"")</f>
        <v/>
      </c>
      <c r="G60" s="25" t="str">
        <f>IF('2 - Lista upraw'!F61&lt;&gt;"",'2 - Lista upraw'!F61,"")</f>
        <v/>
      </c>
      <c r="H60" s="25" t="str">
        <f>IF('2 - Lista upraw'!G61&lt;&gt;"",'2 - Lista upraw'!G61,"")</f>
        <v/>
      </c>
      <c r="I60" s="25" t="str">
        <f>IF('2 - Lista upraw'!H61&lt;&gt;"",'2 - Lista upraw'!H61,"")</f>
        <v/>
      </c>
      <c r="J60" s="32" t="str">
        <f>IF('2 - Lista upraw'!I61,'2 - Lista upraw'!I61,"")</f>
        <v/>
      </c>
      <c r="K60" s="25" t="str">
        <f>IF('2 - Lista upraw'!K61&lt;&gt;"",'2 - Lista upraw'!K61,"")</f>
        <v/>
      </c>
      <c r="L60" s="25" t="str">
        <f>IF('2 - Lista upraw'!L61,'2 - Lista upraw'!L61,"")</f>
        <v/>
      </c>
      <c r="M60" s="25" t="str">
        <f>IF('2 - Lista upraw'!M61,'2 - Lista upraw'!M61,"")</f>
        <v/>
      </c>
      <c r="N60" s="25" t="str">
        <f>IF('2 - Lista upraw'!N61,'2 - Lista upraw'!N61,"")</f>
        <v/>
      </c>
    </row>
    <row r="61" spans="1:14" x14ac:dyDescent="0.3">
      <c r="A61" s="25" t="str">
        <f>IF('2 - Lista upraw'!A62&lt;&gt;"",'2 - Lista upraw'!A62,"")</f>
        <v/>
      </c>
      <c r="B61" s="25" t="str">
        <f>IF('2 - Lista upraw'!B62&lt;&gt;"",'2 - Lista upraw'!B62,"")</f>
        <v/>
      </c>
      <c r="C61" s="25" t="str">
        <f>IF('2 - Lista upraw'!C62,'2 - Lista upraw'!C62,"")</f>
        <v/>
      </c>
      <c r="D61" s="25" t="str">
        <f>IF('2 - Lista upraw'!J62&lt;&gt;"",'2 - Lista upraw'!J62,"")</f>
        <v/>
      </c>
      <c r="E61" s="25" t="str">
        <f>IF('2 - Lista upraw'!D62,'2 - Lista upraw'!D62,"")</f>
        <v/>
      </c>
      <c r="F61" s="25" t="str">
        <f>IF('2 - Lista upraw'!E62&lt;&gt;"",'2 - Lista upraw'!E62,"")</f>
        <v/>
      </c>
      <c r="G61" s="25" t="str">
        <f>IF('2 - Lista upraw'!F62&lt;&gt;"",'2 - Lista upraw'!F62,"")</f>
        <v/>
      </c>
      <c r="H61" s="25" t="str">
        <f>IF('2 - Lista upraw'!G62&lt;&gt;"",'2 - Lista upraw'!G62,"")</f>
        <v/>
      </c>
      <c r="I61" s="25" t="str">
        <f>IF('2 - Lista upraw'!H62&lt;&gt;"",'2 - Lista upraw'!H62,"")</f>
        <v/>
      </c>
      <c r="J61" s="32" t="str">
        <f>IF('2 - Lista upraw'!I62,'2 - Lista upraw'!I62,"")</f>
        <v/>
      </c>
      <c r="K61" s="25" t="str">
        <f>IF('2 - Lista upraw'!K62&lt;&gt;"",'2 - Lista upraw'!K62,"")</f>
        <v/>
      </c>
      <c r="L61" s="25" t="str">
        <f>IF('2 - Lista upraw'!L62,'2 - Lista upraw'!L62,"")</f>
        <v/>
      </c>
      <c r="M61" s="25" t="str">
        <f>IF('2 - Lista upraw'!M62,'2 - Lista upraw'!M62,"")</f>
        <v/>
      </c>
      <c r="N61" s="25" t="str">
        <f>IF('2 - Lista upraw'!N62,'2 - Lista upraw'!N62,"")</f>
        <v/>
      </c>
    </row>
    <row r="62" spans="1:14" x14ac:dyDescent="0.3">
      <c r="A62" s="25" t="str">
        <f>IF('2 - Lista upraw'!A63&lt;&gt;"",'2 - Lista upraw'!A63,"")</f>
        <v/>
      </c>
      <c r="B62" s="25" t="str">
        <f>IF('2 - Lista upraw'!B63&lt;&gt;"",'2 - Lista upraw'!B63,"")</f>
        <v/>
      </c>
      <c r="C62" s="25" t="str">
        <f>IF('2 - Lista upraw'!C63,'2 - Lista upraw'!C63,"")</f>
        <v/>
      </c>
      <c r="D62" s="25" t="str">
        <f>IF('2 - Lista upraw'!J63&lt;&gt;"",'2 - Lista upraw'!J63,"")</f>
        <v/>
      </c>
      <c r="E62" s="25" t="str">
        <f>IF('2 - Lista upraw'!D63,'2 - Lista upraw'!D63,"")</f>
        <v/>
      </c>
      <c r="F62" s="25" t="str">
        <f>IF('2 - Lista upraw'!E63&lt;&gt;"",'2 - Lista upraw'!E63,"")</f>
        <v/>
      </c>
      <c r="G62" s="25" t="str">
        <f>IF('2 - Lista upraw'!F63&lt;&gt;"",'2 - Lista upraw'!F63,"")</f>
        <v/>
      </c>
      <c r="H62" s="25" t="str">
        <f>IF('2 - Lista upraw'!G63&lt;&gt;"",'2 - Lista upraw'!G63,"")</f>
        <v/>
      </c>
      <c r="I62" s="25" t="str">
        <f>IF('2 - Lista upraw'!H63&lt;&gt;"",'2 - Lista upraw'!H63,"")</f>
        <v/>
      </c>
      <c r="J62" s="32" t="str">
        <f>IF('2 - Lista upraw'!I63,'2 - Lista upraw'!I63,"")</f>
        <v/>
      </c>
      <c r="K62" s="25" t="str">
        <f>IF('2 - Lista upraw'!K63&lt;&gt;"",'2 - Lista upraw'!K63,"")</f>
        <v/>
      </c>
      <c r="L62" s="25" t="str">
        <f>IF('2 - Lista upraw'!L63,'2 - Lista upraw'!L63,"")</f>
        <v/>
      </c>
      <c r="M62" s="25" t="str">
        <f>IF('2 - Lista upraw'!M63,'2 - Lista upraw'!M63,"")</f>
        <v/>
      </c>
      <c r="N62" s="25" t="str">
        <f>IF('2 - Lista upraw'!N63,'2 - Lista upraw'!N63,"")</f>
        <v/>
      </c>
    </row>
    <row r="63" spans="1:14" x14ac:dyDescent="0.3">
      <c r="A63" s="25" t="str">
        <f>IF('2 - Lista upraw'!A64&lt;&gt;"",'2 - Lista upraw'!A64,"")</f>
        <v/>
      </c>
      <c r="B63" s="25" t="str">
        <f>IF('2 - Lista upraw'!B64&lt;&gt;"",'2 - Lista upraw'!B64,"")</f>
        <v/>
      </c>
      <c r="C63" s="25" t="str">
        <f>IF('2 - Lista upraw'!C64,'2 - Lista upraw'!C64,"")</f>
        <v/>
      </c>
      <c r="D63" s="25" t="str">
        <f>IF('2 - Lista upraw'!J64&lt;&gt;"",'2 - Lista upraw'!J64,"")</f>
        <v/>
      </c>
      <c r="E63" s="25" t="str">
        <f>IF('2 - Lista upraw'!D64,'2 - Lista upraw'!D64,"")</f>
        <v/>
      </c>
      <c r="F63" s="25" t="str">
        <f>IF('2 - Lista upraw'!E64&lt;&gt;"",'2 - Lista upraw'!E64,"")</f>
        <v/>
      </c>
      <c r="G63" s="25" t="str">
        <f>IF('2 - Lista upraw'!F64&lt;&gt;"",'2 - Lista upraw'!F64,"")</f>
        <v/>
      </c>
      <c r="H63" s="25" t="str">
        <f>IF('2 - Lista upraw'!G64&lt;&gt;"",'2 - Lista upraw'!G64,"")</f>
        <v/>
      </c>
      <c r="I63" s="25" t="str">
        <f>IF('2 - Lista upraw'!H64&lt;&gt;"",'2 - Lista upraw'!H64,"")</f>
        <v/>
      </c>
      <c r="J63" s="32" t="str">
        <f>IF('2 - Lista upraw'!I64,'2 - Lista upraw'!I64,"")</f>
        <v/>
      </c>
      <c r="K63" s="25" t="str">
        <f>IF('2 - Lista upraw'!K64&lt;&gt;"",'2 - Lista upraw'!K64,"")</f>
        <v/>
      </c>
      <c r="L63" s="25" t="str">
        <f>IF('2 - Lista upraw'!L64,'2 - Lista upraw'!L64,"")</f>
        <v/>
      </c>
      <c r="M63" s="25" t="str">
        <f>IF('2 - Lista upraw'!M64,'2 - Lista upraw'!M64,"")</f>
        <v/>
      </c>
      <c r="N63" s="25" t="str">
        <f>IF('2 - Lista upraw'!N64,'2 - Lista upraw'!N64,"")</f>
        <v/>
      </c>
    </row>
    <row r="64" spans="1:14" x14ac:dyDescent="0.3">
      <c r="A64" s="25" t="str">
        <f>IF('2 - Lista upraw'!A65&lt;&gt;"",'2 - Lista upraw'!A65,"")</f>
        <v/>
      </c>
      <c r="B64" s="25" t="str">
        <f>IF('2 - Lista upraw'!B65&lt;&gt;"",'2 - Lista upraw'!B65,"")</f>
        <v/>
      </c>
      <c r="C64" s="25" t="str">
        <f>IF('2 - Lista upraw'!C65,'2 - Lista upraw'!C65,"")</f>
        <v/>
      </c>
      <c r="D64" s="25" t="str">
        <f>IF('2 - Lista upraw'!J65&lt;&gt;"",'2 - Lista upraw'!J65,"")</f>
        <v/>
      </c>
      <c r="E64" s="25" t="str">
        <f>IF('2 - Lista upraw'!D65,'2 - Lista upraw'!D65,"")</f>
        <v/>
      </c>
      <c r="F64" s="25" t="str">
        <f>IF('2 - Lista upraw'!E65&lt;&gt;"",'2 - Lista upraw'!E65,"")</f>
        <v/>
      </c>
      <c r="G64" s="25" t="str">
        <f>IF('2 - Lista upraw'!F65&lt;&gt;"",'2 - Lista upraw'!F65,"")</f>
        <v/>
      </c>
      <c r="H64" s="25" t="str">
        <f>IF('2 - Lista upraw'!G65&lt;&gt;"",'2 - Lista upraw'!G65,"")</f>
        <v/>
      </c>
      <c r="I64" s="25" t="str">
        <f>IF('2 - Lista upraw'!H65&lt;&gt;"",'2 - Lista upraw'!H65,"")</f>
        <v/>
      </c>
      <c r="J64" s="32" t="str">
        <f>IF('2 - Lista upraw'!I65,'2 - Lista upraw'!I65,"")</f>
        <v/>
      </c>
      <c r="K64" s="25" t="str">
        <f>IF('2 - Lista upraw'!K65&lt;&gt;"",'2 - Lista upraw'!K65,"")</f>
        <v/>
      </c>
      <c r="L64" s="25" t="str">
        <f>IF('2 - Lista upraw'!L65,'2 - Lista upraw'!L65,"")</f>
        <v/>
      </c>
      <c r="M64" s="25" t="str">
        <f>IF('2 - Lista upraw'!M65,'2 - Lista upraw'!M65,"")</f>
        <v/>
      </c>
      <c r="N64" s="25" t="str">
        <f>IF('2 - Lista upraw'!N65,'2 - Lista upraw'!N65,"")</f>
        <v/>
      </c>
    </row>
    <row r="65" spans="1:14" x14ac:dyDescent="0.3">
      <c r="A65" s="25" t="str">
        <f>IF('2 - Lista upraw'!A66&lt;&gt;"",'2 - Lista upraw'!A66,"")</f>
        <v/>
      </c>
      <c r="B65" s="25" t="str">
        <f>IF('2 - Lista upraw'!B66&lt;&gt;"",'2 - Lista upraw'!B66,"")</f>
        <v/>
      </c>
      <c r="C65" s="25" t="str">
        <f>IF('2 - Lista upraw'!C66,'2 - Lista upraw'!C66,"")</f>
        <v/>
      </c>
      <c r="D65" s="25" t="str">
        <f>IF('2 - Lista upraw'!J66&lt;&gt;"",'2 - Lista upraw'!J66,"")</f>
        <v/>
      </c>
      <c r="E65" s="25" t="str">
        <f>IF('2 - Lista upraw'!D66,'2 - Lista upraw'!D66,"")</f>
        <v/>
      </c>
      <c r="F65" s="25" t="str">
        <f>IF('2 - Lista upraw'!E66&lt;&gt;"",'2 - Lista upraw'!E66,"")</f>
        <v/>
      </c>
      <c r="G65" s="25" t="str">
        <f>IF('2 - Lista upraw'!F66&lt;&gt;"",'2 - Lista upraw'!F66,"")</f>
        <v/>
      </c>
      <c r="H65" s="25" t="str">
        <f>IF('2 - Lista upraw'!G66&lt;&gt;"",'2 - Lista upraw'!G66,"")</f>
        <v/>
      </c>
      <c r="I65" s="25" t="str">
        <f>IF('2 - Lista upraw'!H66&lt;&gt;"",'2 - Lista upraw'!H66,"")</f>
        <v/>
      </c>
      <c r="J65" s="32" t="str">
        <f>IF('2 - Lista upraw'!I66,'2 - Lista upraw'!I66,"")</f>
        <v/>
      </c>
      <c r="K65" s="25" t="str">
        <f>IF('2 - Lista upraw'!K66&lt;&gt;"",'2 - Lista upraw'!K66,"")</f>
        <v/>
      </c>
      <c r="L65" s="25" t="str">
        <f>IF('2 - Lista upraw'!L66,'2 - Lista upraw'!L66,"")</f>
        <v/>
      </c>
      <c r="M65" s="25" t="str">
        <f>IF('2 - Lista upraw'!M66,'2 - Lista upraw'!M66,"")</f>
        <v/>
      </c>
      <c r="N65" s="25" t="str">
        <f>IF('2 - Lista upraw'!N66,'2 - Lista upraw'!N66,"")</f>
        <v/>
      </c>
    </row>
    <row r="66" spans="1:14" x14ac:dyDescent="0.3">
      <c r="A66" s="25" t="str">
        <f>IF('2 - Lista upraw'!A67&lt;&gt;"",'2 - Lista upraw'!A67,"")</f>
        <v/>
      </c>
      <c r="B66" s="25" t="str">
        <f>IF('2 - Lista upraw'!B67&lt;&gt;"",'2 - Lista upraw'!B67,"")</f>
        <v/>
      </c>
      <c r="C66" s="25" t="str">
        <f>IF('2 - Lista upraw'!C67,'2 - Lista upraw'!C67,"")</f>
        <v/>
      </c>
      <c r="D66" s="25" t="str">
        <f>IF('2 - Lista upraw'!J67&lt;&gt;"",'2 - Lista upraw'!J67,"")</f>
        <v/>
      </c>
      <c r="E66" s="25" t="str">
        <f>IF('2 - Lista upraw'!D67,'2 - Lista upraw'!D67,"")</f>
        <v/>
      </c>
      <c r="F66" s="25" t="str">
        <f>IF('2 - Lista upraw'!E67&lt;&gt;"",'2 - Lista upraw'!E67,"")</f>
        <v/>
      </c>
      <c r="G66" s="25" t="str">
        <f>IF('2 - Lista upraw'!F67&lt;&gt;"",'2 - Lista upraw'!F67,"")</f>
        <v/>
      </c>
      <c r="H66" s="25" t="str">
        <f>IF('2 - Lista upraw'!G67&lt;&gt;"",'2 - Lista upraw'!G67,"")</f>
        <v/>
      </c>
      <c r="I66" s="25" t="str">
        <f>IF('2 - Lista upraw'!H67&lt;&gt;"",'2 - Lista upraw'!H67,"")</f>
        <v/>
      </c>
      <c r="J66" s="32" t="str">
        <f>IF('2 - Lista upraw'!I67,'2 - Lista upraw'!I67,"")</f>
        <v/>
      </c>
      <c r="K66" s="25" t="str">
        <f>IF('2 - Lista upraw'!K67&lt;&gt;"",'2 - Lista upraw'!K67,"")</f>
        <v/>
      </c>
      <c r="L66" s="25" t="str">
        <f>IF('2 - Lista upraw'!L67,'2 - Lista upraw'!L67,"")</f>
        <v/>
      </c>
      <c r="M66" s="25" t="str">
        <f>IF('2 - Lista upraw'!M67,'2 - Lista upraw'!M67,"")</f>
        <v/>
      </c>
      <c r="N66" s="25" t="str">
        <f>IF('2 - Lista upraw'!N67,'2 - Lista upraw'!N67,"")</f>
        <v/>
      </c>
    </row>
    <row r="67" spans="1:14" x14ac:dyDescent="0.3">
      <c r="A67" s="25" t="str">
        <f>IF('2 - Lista upraw'!A68&lt;&gt;"",'2 - Lista upraw'!A68,"")</f>
        <v/>
      </c>
      <c r="B67" s="25" t="str">
        <f>IF('2 - Lista upraw'!B68&lt;&gt;"",'2 - Lista upraw'!B68,"")</f>
        <v/>
      </c>
      <c r="C67" s="25" t="str">
        <f>IF('2 - Lista upraw'!C68,'2 - Lista upraw'!C68,"")</f>
        <v/>
      </c>
      <c r="D67" s="25" t="str">
        <f>IF('2 - Lista upraw'!J68&lt;&gt;"",'2 - Lista upraw'!J68,"")</f>
        <v/>
      </c>
      <c r="E67" s="25" t="str">
        <f>IF('2 - Lista upraw'!D68,'2 - Lista upraw'!D68,"")</f>
        <v/>
      </c>
      <c r="F67" s="25" t="str">
        <f>IF('2 - Lista upraw'!E68&lt;&gt;"",'2 - Lista upraw'!E68,"")</f>
        <v/>
      </c>
      <c r="G67" s="25" t="str">
        <f>IF('2 - Lista upraw'!F68&lt;&gt;"",'2 - Lista upraw'!F68,"")</f>
        <v/>
      </c>
      <c r="H67" s="25" t="str">
        <f>IF('2 - Lista upraw'!G68&lt;&gt;"",'2 - Lista upraw'!G68,"")</f>
        <v/>
      </c>
      <c r="I67" s="25" t="str">
        <f>IF('2 - Lista upraw'!H68&lt;&gt;"",'2 - Lista upraw'!H68,"")</f>
        <v/>
      </c>
      <c r="J67" s="32" t="str">
        <f>IF('2 - Lista upraw'!I68,'2 - Lista upraw'!I68,"")</f>
        <v/>
      </c>
      <c r="K67" s="25" t="str">
        <f>IF('2 - Lista upraw'!K68&lt;&gt;"",'2 - Lista upraw'!K68,"")</f>
        <v/>
      </c>
      <c r="L67" s="25" t="str">
        <f>IF('2 - Lista upraw'!L68,'2 - Lista upraw'!L68,"")</f>
        <v/>
      </c>
      <c r="M67" s="25" t="str">
        <f>IF('2 - Lista upraw'!M68,'2 - Lista upraw'!M68,"")</f>
        <v/>
      </c>
      <c r="N67" s="25" t="str">
        <f>IF('2 - Lista upraw'!N68,'2 - Lista upraw'!N68,"")</f>
        <v/>
      </c>
    </row>
    <row r="68" spans="1:14" x14ac:dyDescent="0.3">
      <c r="A68" s="25" t="str">
        <f>IF('2 - Lista upraw'!A69&lt;&gt;"",'2 - Lista upraw'!A69,"")</f>
        <v/>
      </c>
      <c r="B68" s="25" t="str">
        <f>IF('2 - Lista upraw'!B69&lt;&gt;"",'2 - Lista upraw'!B69,"")</f>
        <v/>
      </c>
      <c r="C68" s="25" t="str">
        <f>IF('2 - Lista upraw'!C69,'2 - Lista upraw'!C69,"")</f>
        <v/>
      </c>
      <c r="D68" s="25" t="str">
        <f>IF('2 - Lista upraw'!J69&lt;&gt;"",'2 - Lista upraw'!J69,"")</f>
        <v/>
      </c>
      <c r="E68" s="25" t="str">
        <f>IF('2 - Lista upraw'!D69,'2 - Lista upraw'!D69,"")</f>
        <v/>
      </c>
      <c r="F68" s="25" t="str">
        <f>IF('2 - Lista upraw'!E69&lt;&gt;"",'2 - Lista upraw'!E69,"")</f>
        <v/>
      </c>
      <c r="G68" s="25" t="str">
        <f>IF('2 - Lista upraw'!F69&lt;&gt;"",'2 - Lista upraw'!F69,"")</f>
        <v/>
      </c>
      <c r="H68" s="25" t="str">
        <f>IF('2 - Lista upraw'!G69&lt;&gt;"",'2 - Lista upraw'!G69,"")</f>
        <v/>
      </c>
      <c r="I68" s="25" t="str">
        <f>IF('2 - Lista upraw'!H69&lt;&gt;"",'2 - Lista upraw'!H69,"")</f>
        <v/>
      </c>
      <c r="J68" s="32" t="str">
        <f>IF('2 - Lista upraw'!I69,'2 - Lista upraw'!I69,"")</f>
        <v/>
      </c>
      <c r="K68" s="25" t="str">
        <f>IF('2 - Lista upraw'!K69&lt;&gt;"",'2 - Lista upraw'!K69,"")</f>
        <v/>
      </c>
      <c r="L68" s="25" t="str">
        <f>IF('2 - Lista upraw'!L69,'2 - Lista upraw'!L69,"")</f>
        <v/>
      </c>
      <c r="M68" s="25" t="str">
        <f>IF('2 - Lista upraw'!M69,'2 - Lista upraw'!M69,"")</f>
        <v/>
      </c>
      <c r="N68" s="25" t="str">
        <f>IF('2 - Lista upraw'!N69,'2 - Lista upraw'!N69,"")</f>
        <v/>
      </c>
    </row>
    <row r="69" spans="1:14" x14ac:dyDescent="0.3">
      <c r="A69" s="25" t="str">
        <f>IF('2 - Lista upraw'!A70&lt;&gt;"",'2 - Lista upraw'!A70,"")</f>
        <v/>
      </c>
      <c r="B69" s="25" t="str">
        <f>IF('2 - Lista upraw'!B70&lt;&gt;"",'2 - Lista upraw'!B70,"")</f>
        <v/>
      </c>
      <c r="C69" s="25" t="str">
        <f>IF('2 - Lista upraw'!C70,'2 - Lista upraw'!C70,"")</f>
        <v/>
      </c>
      <c r="D69" s="25" t="str">
        <f>IF('2 - Lista upraw'!J70&lt;&gt;"",'2 - Lista upraw'!J70,"")</f>
        <v/>
      </c>
      <c r="E69" s="25" t="str">
        <f>IF('2 - Lista upraw'!D70,'2 - Lista upraw'!D70,"")</f>
        <v/>
      </c>
      <c r="F69" s="25" t="str">
        <f>IF('2 - Lista upraw'!E70&lt;&gt;"",'2 - Lista upraw'!E70,"")</f>
        <v/>
      </c>
      <c r="G69" s="25" t="str">
        <f>IF('2 - Lista upraw'!F70&lt;&gt;"",'2 - Lista upraw'!F70,"")</f>
        <v/>
      </c>
      <c r="H69" s="25" t="str">
        <f>IF('2 - Lista upraw'!G70&lt;&gt;"",'2 - Lista upraw'!G70,"")</f>
        <v/>
      </c>
      <c r="I69" s="25" t="str">
        <f>IF('2 - Lista upraw'!H70&lt;&gt;"",'2 - Lista upraw'!H70,"")</f>
        <v/>
      </c>
      <c r="J69" s="32" t="str">
        <f>IF('2 - Lista upraw'!I70,'2 - Lista upraw'!I70,"")</f>
        <v/>
      </c>
      <c r="K69" s="25" t="str">
        <f>IF('2 - Lista upraw'!K70&lt;&gt;"",'2 - Lista upraw'!K70,"")</f>
        <v/>
      </c>
      <c r="L69" s="25" t="str">
        <f>IF('2 - Lista upraw'!L70,'2 - Lista upraw'!L70,"")</f>
        <v/>
      </c>
      <c r="M69" s="25" t="str">
        <f>IF('2 - Lista upraw'!M70,'2 - Lista upraw'!M70,"")</f>
        <v/>
      </c>
      <c r="N69" s="25" t="str">
        <f>IF('2 - Lista upraw'!N70,'2 - Lista upraw'!N70,"")</f>
        <v/>
      </c>
    </row>
    <row r="70" spans="1:14" x14ac:dyDescent="0.3">
      <c r="A70" s="25" t="str">
        <f>IF('2 - Lista upraw'!A71&lt;&gt;"",'2 - Lista upraw'!A71,"")</f>
        <v/>
      </c>
      <c r="B70" s="25" t="str">
        <f>IF('2 - Lista upraw'!B71&lt;&gt;"",'2 - Lista upraw'!B71,"")</f>
        <v/>
      </c>
      <c r="C70" s="25" t="str">
        <f>IF('2 - Lista upraw'!C71,'2 - Lista upraw'!C71,"")</f>
        <v/>
      </c>
      <c r="D70" s="25" t="str">
        <f>IF('2 - Lista upraw'!J71&lt;&gt;"",'2 - Lista upraw'!J71,"")</f>
        <v/>
      </c>
      <c r="E70" s="25" t="str">
        <f>IF('2 - Lista upraw'!D71,'2 - Lista upraw'!D71,"")</f>
        <v/>
      </c>
      <c r="F70" s="25" t="str">
        <f>IF('2 - Lista upraw'!E71&lt;&gt;"",'2 - Lista upraw'!E71,"")</f>
        <v/>
      </c>
      <c r="G70" s="25" t="str">
        <f>IF('2 - Lista upraw'!F71&lt;&gt;"",'2 - Lista upraw'!F71,"")</f>
        <v/>
      </c>
      <c r="H70" s="25" t="str">
        <f>IF('2 - Lista upraw'!G71&lt;&gt;"",'2 - Lista upraw'!G71,"")</f>
        <v/>
      </c>
      <c r="I70" s="25" t="str">
        <f>IF('2 - Lista upraw'!H71&lt;&gt;"",'2 - Lista upraw'!H71,"")</f>
        <v/>
      </c>
      <c r="J70" s="32" t="str">
        <f>IF('2 - Lista upraw'!I71,'2 - Lista upraw'!I71,"")</f>
        <v/>
      </c>
      <c r="K70" s="25" t="str">
        <f>IF('2 - Lista upraw'!K71&lt;&gt;"",'2 - Lista upraw'!K71,"")</f>
        <v/>
      </c>
      <c r="L70" s="25" t="str">
        <f>IF('2 - Lista upraw'!L71,'2 - Lista upraw'!L71,"")</f>
        <v/>
      </c>
      <c r="M70" s="25" t="str">
        <f>IF('2 - Lista upraw'!M71,'2 - Lista upraw'!M71,"")</f>
        <v/>
      </c>
      <c r="N70" s="25" t="str">
        <f>IF('2 - Lista upraw'!N71,'2 - Lista upraw'!N71,"")</f>
        <v/>
      </c>
    </row>
    <row r="71" spans="1:14" x14ac:dyDescent="0.3">
      <c r="A71" s="25" t="str">
        <f>IF('2 - Lista upraw'!A72&lt;&gt;"",'2 - Lista upraw'!A72,"")</f>
        <v/>
      </c>
      <c r="B71" s="25" t="str">
        <f>IF('2 - Lista upraw'!B72&lt;&gt;"",'2 - Lista upraw'!B72,"")</f>
        <v/>
      </c>
      <c r="C71" s="25" t="str">
        <f>IF('2 - Lista upraw'!C72,'2 - Lista upraw'!C72,"")</f>
        <v/>
      </c>
      <c r="D71" s="25" t="str">
        <f>IF('2 - Lista upraw'!J72&lt;&gt;"",'2 - Lista upraw'!J72,"")</f>
        <v/>
      </c>
      <c r="E71" s="25" t="str">
        <f>IF('2 - Lista upraw'!D72,'2 - Lista upraw'!D72,"")</f>
        <v/>
      </c>
      <c r="F71" s="25" t="str">
        <f>IF('2 - Lista upraw'!E72&lt;&gt;"",'2 - Lista upraw'!E72,"")</f>
        <v/>
      </c>
      <c r="G71" s="25" t="str">
        <f>IF('2 - Lista upraw'!F72&lt;&gt;"",'2 - Lista upraw'!F72,"")</f>
        <v/>
      </c>
      <c r="H71" s="25" t="str">
        <f>IF('2 - Lista upraw'!G72&lt;&gt;"",'2 - Lista upraw'!G72,"")</f>
        <v/>
      </c>
      <c r="I71" s="25" t="str">
        <f>IF('2 - Lista upraw'!H72&lt;&gt;"",'2 - Lista upraw'!H72,"")</f>
        <v/>
      </c>
      <c r="J71" s="32" t="str">
        <f>IF('2 - Lista upraw'!I72,'2 - Lista upraw'!I72,"")</f>
        <v/>
      </c>
      <c r="K71" s="25" t="str">
        <f>IF('2 - Lista upraw'!K72&lt;&gt;"",'2 - Lista upraw'!K72,"")</f>
        <v/>
      </c>
      <c r="L71" s="25" t="str">
        <f>IF('2 - Lista upraw'!L72,'2 - Lista upraw'!L72,"")</f>
        <v/>
      </c>
      <c r="M71" s="25" t="str">
        <f>IF('2 - Lista upraw'!M72,'2 - Lista upraw'!M72,"")</f>
        <v/>
      </c>
      <c r="N71" s="25" t="str">
        <f>IF('2 - Lista upraw'!N72,'2 - Lista upraw'!N72,"")</f>
        <v/>
      </c>
    </row>
    <row r="72" spans="1:14" x14ac:dyDescent="0.3">
      <c r="A72" s="25" t="str">
        <f>IF('2 - Lista upraw'!A73&lt;&gt;"",'2 - Lista upraw'!A73,"")</f>
        <v/>
      </c>
      <c r="B72" s="25" t="str">
        <f>IF('2 - Lista upraw'!B73&lt;&gt;"",'2 - Lista upraw'!B73,"")</f>
        <v/>
      </c>
      <c r="C72" s="25" t="str">
        <f>IF('2 - Lista upraw'!C73,'2 - Lista upraw'!C73,"")</f>
        <v/>
      </c>
      <c r="D72" s="25" t="str">
        <f>IF('2 - Lista upraw'!J73&lt;&gt;"",'2 - Lista upraw'!J73,"")</f>
        <v/>
      </c>
      <c r="E72" s="25" t="str">
        <f>IF('2 - Lista upraw'!D73,'2 - Lista upraw'!D73,"")</f>
        <v/>
      </c>
      <c r="F72" s="25" t="str">
        <f>IF('2 - Lista upraw'!E73&lt;&gt;"",'2 - Lista upraw'!E73,"")</f>
        <v/>
      </c>
      <c r="G72" s="25" t="str">
        <f>IF('2 - Lista upraw'!F73&lt;&gt;"",'2 - Lista upraw'!F73,"")</f>
        <v/>
      </c>
      <c r="H72" s="25" t="str">
        <f>IF('2 - Lista upraw'!G73&lt;&gt;"",'2 - Lista upraw'!G73,"")</f>
        <v/>
      </c>
      <c r="I72" s="25" t="str">
        <f>IF('2 - Lista upraw'!H73&lt;&gt;"",'2 - Lista upraw'!H73,"")</f>
        <v/>
      </c>
      <c r="J72" s="32" t="str">
        <f>IF('2 - Lista upraw'!I73,'2 - Lista upraw'!I73,"")</f>
        <v/>
      </c>
      <c r="K72" s="25" t="str">
        <f>IF('2 - Lista upraw'!K73&lt;&gt;"",'2 - Lista upraw'!K73,"")</f>
        <v/>
      </c>
      <c r="L72" s="25" t="str">
        <f>IF('2 - Lista upraw'!L73,'2 - Lista upraw'!L73,"")</f>
        <v/>
      </c>
      <c r="M72" s="25" t="str">
        <f>IF('2 - Lista upraw'!M73,'2 - Lista upraw'!M73,"")</f>
        <v/>
      </c>
      <c r="N72" s="25" t="str">
        <f>IF('2 - Lista upraw'!N73,'2 - Lista upraw'!N73,"")</f>
        <v/>
      </c>
    </row>
    <row r="73" spans="1:14" x14ac:dyDescent="0.3">
      <c r="A73" s="25" t="str">
        <f>IF('2 - Lista upraw'!A74&lt;&gt;"",'2 - Lista upraw'!A74,"")</f>
        <v/>
      </c>
      <c r="B73" s="25" t="str">
        <f>IF('2 - Lista upraw'!B74&lt;&gt;"",'2 - Lista upraw'!B74,"")</f>
        <v/>
      </c>
      <c r="C73" s="25" t="str">
        <f>IF('2 - Lista upraw'!C74,'2 - Lista upraw'!C74,"")</f>
        <v/>
      </c>
      <c r="D73" s="25" t="str">
        <f>IF('2 - Lista upraw'!J74&lt;&gt;"",'2 - Lista upraw'!J74,"")</f>
        <v/>
      </c>
      <c r="E73" s="25" t="str">
        <f>IF('2 - Lista upraw'!D74,'2 - Lista upraw'!D74,"")</f>
        <v/>
      </c>
      <c r="F73" s="25" t="str">
        <f>IF('2 - Lista upraw'!E74&lt;&gt;"",'2 - Lista upraw'!E74,"")</f>
        <v/>
      </c>
      <c r="G73" s="25" t="str">
        <f>IF('2 - Lista upraw'!F74&lt;&gt;"",'2 - Lista upraw'!F74,"")</f>
        <v/>
      </c>
      <c r="H73" s="25" t="str">
        <f>IF('2 - Lista upraw'!G74&lt;&gt;"",'2 - Lista upraw'!G74,"")</f>
        <v/>
      </c>
      <c r="I73" s="25" t="str">
        <f>IF('2 - Lista upraw'!H74&lt;&gt;"",'2 - Lista upraw'!H74,"")</f>
        <v/>
      </c>
      <c r="J73" s="32" t="str">
        <f>IF('2 - Lista upraw'!I74,'2 - Lista upraw'!I74,"")</f>
        <v/>
      </c>
      <c r="K73" s="25" t="str">
        <f>IF('2 - Lista upraw'!K74&lt;&gt;"",'2 - Lista upraw'!K74,"")</f>
        <v/>
      </c>
      <c r="L73" s="25" t="str">
        <f>IF('2 - Lista upraw'!L74,'2 - Lista upraw'!L74,"")</f>
        <v/>
      </c>
      <c r="M73" s="25" t="str">
        <f>IF('2 - Lista upraw'!M74,'2 - Lista upraw'!M74,"")</f>
        <v/>
      </c>
      <c r="N73" s="25" t="str">
        <f>IF('2 - Lista upraw'!N74,'2 - Lista upraw'!N74,"")</f>
        <v/>
      </c>
    </row>
    <row r="74" spans="1:14" x14ac:dyDescent="0.3">
      <c r="A74" s="25" t="str">
        <f>IF('2 - Lista upraw'!A75&lt;&gt;"",'2 - Lista upraw'!A75,"")</f>
        <v/>
      </c>
      <c r="B74" s="25" t="str">
        <f>IF('2 - Lista upraw'!B75&lt;&gt;"",'2 - Lista upraw'!B75,"")</f>
        <v/>
      </c>
      <c r="C74" s="25" t="str">
        <f>IF('2 - Lista upraw'!C75,'2 - Lista upraw'!C75,"")</f>
        <v/>
      </c>
      <c r="D74" s="25" t="str">
        <f>IF('2 - Lista upraw'!J75&lt;&gt;"",'2 - Lista upraw'!J75,"")</f>
        <v/>
      </c>
      <c r="E74" s="25" t="str">
        <f>IF('2 - Lista upraw'!D75,'2 - Lista upraw'!D75,"")</f>
        <v/>
      </c>
      <c r="F74" s="25" t="str">
        <f>IF('2 - Lista upraw'!E75&lt;&gt;"",'2 - Lista upraw'!E75,"")</f>
        <v/>
      </c>
      <c r="G74" s="25" t="str">
        <f>IF('2 - Lista upraw'!F75&lt;&gt;"",'2 - Lista upraw'!F75,"")</f>
        <v/>
      </c>
      <c r="H74" s="25" t="str">
        <f>IF('2 - Lista upraw'!G75&lt;&gt;"",'2 - Lista upraw'!G75,"")</f>
        <v/>
      </c>
      <c r="I74" s="25" t="str">
        <f>IF('2 - Lista upraw'!H75&lt;&gt;"",'2 - Lista upraw'!H75,"")</f>
        <v/>
      </c>
      <c r="J74" s="32" t="str">
        <f>IF('2 - Lista upraw'!I75,'2 - Lista upraw'!I75,"")</f>
        <v/>
      </c>
      <c r="K74" s="25" t="str">
        <f>IF('2 - Lista upraw'!K75&lt;&gt;"",'2 - Lista upraw'!K75,"")</f>
        <v/>
      </c>
      <c r="L74" s="25" t="str">
        <f>IF('2 - Lista upraw'!L75,'2 - Lista upraw'!L75,"")</f>
        <v/>
      </c>
      <c r="M74" s="25" t="str">
        <f>IF('2 - Lista upraw'!M75,'2 - Lista upraw'!M75,"")</f>
        <v/>
      </c>
      <c r="N74" s="25" t="str">
        <f>IF('2 - Lista upraw'!N75,'2 - Lista upraw'!N75,"")</f>
        <v/>
      </c>
    </row>
    <row r="75" spans="1:14" x14ac:dyDescent="0.3">
      <c r="A75" s="25" t="str">
        <f>IF('2 - Lista upraw'!A76&lt;&gt;"",'2 - Lista upraw'!A76,"")</f>
        <v/>
      </c>
      <c r="B75" s="25" t="str">
        <f>IF('2 - Lista upraw'!B76&lt;&gt;"",'2 - Lista upraw'!B76,"")</f>
        <v/>
      </c>
      <c r="C75" s="25" t="str">
        <f>IF('2 - Lista upraw'!C76,'2 - Lista upraw'!C76,"")</f>
        <v/>
      </c>
      <c r="D75" s="25" t="str">
        <f>IF('2 - Lista upraw'!J76&lt;&gt;"",'2 - Lista upraw'!J76,"")</f>
        <v/>
      </c>
      <c r="E75" s="25" t="str">
        <f>IF('2 - Lista upraw'!D76,'2 - Lista upraw'!D76,"")</f>
        <v/>
      </c>
      <c r="F75" s="25" t="str">
        <f>IF('2 - Lista upraw'!E76&lt;&gt;"",'2 - Lista upraw'!E76,"")</f>
        <v/>
      </c>
      <c r="G75" s="25" t="str">
        <f>IF('2 - Lista upraw'!F76&lt;&gt;"",'2 - Lista upraw'!F76,"")</f>
        <v/>
      </c>
      <c r="H75" s="25" t="str">
        <f>IF('2 - Lista upraw'!G76&lt;&gt;"",'2 - Lista upraw'!G76,"")</f>
        <v/>
      </c>
      <c r="I75" s="25" t="str">
        <f>IF('2 - Lista upraw'!H76&lt;&gt;"",'2 - Lista upraw'!H76,"")</f>
        <v/>
      </c>
      <c r="J75" s="32" t="str">
        <f>IF('2 - Lista upraw'!I76,'2 - Lista upraw'!I76,"")</f>
        <v/>
      </c>
      <c r="K75" s="25" t="str">
        <f>IF('2 - Lista upraw'!K76&lt;&gt;"",'2 - Lista upraw'!K76,"")</f>
        <v/>
      </c>
      <c r="L75" s="25" t="str">
        <f>IF('2 - Lista upraw'!L76,'2 - Lista upraw'!L76,"")</f>
        <v/>
      </c>
      <c r="M75" s="25" t="str">
        <f>IF('2 - Lista upraw'!M76,'2 - Lista upraw'!M76,"")</f>
        <v/>
      </c>
      <c r="N75" s="25" t="str">
        <f>IF('2 - Lista upraw'!N76,'2 - Lista upraw'!N76,"")</f>
        <v/>
      </c>
    </row>
    <row r="76" spans="1:14" x14ac:dyDescent="0.3">
      <c r="A76" s="25" t="str">
        <f>IF('2 - Lista upraw'!A77&lt;&gt;"",'2 - Lista upraw'!A77,"")</f>
        <v/>
      </c>
      <c r="B76" s="25" t="str">
        <f>IF('2 - Lista upraw'!B77&lt;&gt;"",'2 - Lista upraw'!B77,"")</f>
        <v/>
      </c>
      <c r="C76" s="25" t="str">
        <f>IF('2 - Lista upraw'!C77,'2 - Lista upraw'!C77,"")</f>
        <v/>
      </c>
      <c r="D76" s="25" t="str">
        <f>IF('2 - Lista upraw'!J77&lt;&gt;"",'2 - Lista upraw'!J77,"")</f>
        <v/>
      </c>
      <c r="E76" s="25" t="str">
        <f>IF('2 - Lista upraw'!D77,'2 - Lista upraw'!D77,"")</f>
        <v/>
      </c>
      <c r="F76" s="25" t="str">
        <f>IF('2 - Lista upraw'!E77&lt;&gt;"",'2 - Lista upraw'!E77,"")</f>
        <v/>
      </c>
      <c r="G76" s="25" t="str">
        <f>IF('2 - Lista upraw'!F77&lt;&gt;"",'2 - Lista upraw'!F77,"")</f>
        <v/>
      </c>
      <c r="H76" s="25" t="str">
        <f>IF('2 - Lista upraw'!G77&lt;&gt;"",'2 - Lista upraw'!G77,"")</f>
        <v/>
      </c>
      <c r="I76" s="25" t="str">
        <f>IF('2 - Lista upraw'!H77&lt;&gt;"",'2 - Lista upraw'!H77,"")</f>
        <v/>
      </c>
      <c r="J76" s="32" t="str">
        <f>IF('2 - Lista upraw'!I77,'2 - Lista upraw'!I77,"")</f>
        <v/>
      </c>
      <c r="K76" s="25" t="str">
        <f>IF('2 - Lista upraw'!K77&lt;&gt;"",'2 - Lista upraw'!K77,"")</f>
        <v/>
      </c>
      <c r="L76" s="25" t="str">
        <f>IF('2 - Lista upraw'!L77,'2 - Lista upraw'!L77,"")</f>
        <v/>
      </c>
      <c r="M76" s="25" t="str">
        <f>IF('2 - Lista upraw'!M77,'2 - Lista upraw'!M77,"")</f>
        <v/>
      </c>
      <c r="N76" s="25" t="str">
        <f>IF('2 - Lista upraw'!N77,'2 - Lista upraw'!N77,"")</f>
        <v/>
      </c>
    </row>
    <row r="77" spans="1:14" x14ac:dyDescent="0.3">
      <c r="A77" s="25" t="str">
        <f>IF('2 - Lista upraw'!A78&lt;&gt;"",'2 - Lista upraw'!A78,"")</f>
        <v/>
      </c>
      <c r="B77" s="25" t="str">
        <f>IF('2 - Lista upraw'!B78&lt;&gt;"",'2 - Lista upraw'!B78,"")</f>
        <v/>
      </c>
      <c r="C77" s="25" t="str">
        <f>IF('2 - Lista upraw'!C78,'2 - Lista upraw'!C78,"")</f>
        <v/>
      </c>
      <c r="D77" s="25" t="str">
        <f>IF('2 - Lista upraw'!J78&lt;&gt;"",'2 - Lista upraw'!J78,"")</f>
        <v/>
      </c>
      <c r="E77" s="25" t="str">
        <f>IF('2 - Lista upraw'!D78,'2 - Lista upraw'!D78,"")</f>
        <v/>
      </c>
      <c r="F77" s="25" t="str">
        <f>IF('2 - Lista upraw'!E78&lt;&gt;"",'2 - Lista upraw'!E78,"")</f>
        <v/>
      </c>
      <c r="G77" s="25" t="str">
        <f>IF('2 - Lista upraw'!F78&lt;&gt;"",'2 - Lista upraw'!F78,"")</f>
        <v/>
      </c>
      <c r="H77" s="25" t="str">
        <f>IF('2 - Lista upraw'!G78&lt;&gt;"",'2 - Lista upraw'!G78,"")</f>
        <v/>
      </c>
      <c r="I77" s="25" t="str">
        <f>IF('2 - Lista upraw'!H78&lt;&gt;"",'2 - Lista upraw'!H78,"")</f>
        <v/>
      </c>
      <c r="J77" s="32" t="str">
        <f>IF('2 - Lista upraw'!I78,'2 - Lista upraw'!I78,"")</f>
        <v/>
      </c>
      <c r="K77" s="25" t="str">
        <f>IF('2 - Lista upraw'!K78&lt;&gt;"",'2 - Lista upraw'!K78,"")</f>
        <v/>
      </c>
      <c r="L77" s="25" t="str">
        <f>IF('2 - Lista upraw'!L78,'2 - Lista upraw'!L78,"")</f>
        <v/>
      </c>
      <c r="M77" s="25" t="str">
        <f>IF('2 - Lista upraw'!M78,'2 - Lista upraw'!M78,"")</f>
        <v/>
      </c>
      <c r="N77" s="25" t="str">
        <f>IF('2 - Lista upraw'!N78,'2 - Lista upraw'!N78,"")</f>
        <v/>
      </c>
    </row>
    <row r="78" spans="1:14" x14ac:dyDescent="0.3">
      <c r="A78" s="25" t="str">
        <f>IF('2 - Lista upraw'!A79&lt;&gt;"",'2 - Lista upraw'!A79,"")</f>
        <v/>
      </c>
      <c r="B78" s="25" t="str">
        <f>IF('2 - Lista upraw'!B79&lt;&gt;"",'2 - Lista upraw'!B79,"")</f>
        <v/>
      </c>
      <c r="C78" s="25" t="str">
        <f>IF('2 - Lista upraw'!C79,'2 - Lista upraw'!C79,"")</f>
        <v/>
      </c>
      <c r="D78" s="25" t="str">
        <f>IF('2 - Lista upraw'!J79&lt;&gt;"",'2 - Lista upraw'!J79,"")</f>
        <v/>
      </c>
      <c r="E78" s="25" t="str">
        <f>IF('2 - Lista upraw'!D79,'2 - Lista upraw'!D79,"")</f>
        <v/>
      </c>
      <c r="F78" s="25" t="str">
        <f>IF('2 - Lista upraw'!E79&lt;&gt;"",'2 - Lista upraw'!E79,"")</f>
        <v/>
      </c>
      <c r="G78" s="25" t="str">
        <f>IF('2 - Lista upraw'!F79&lt;&gt;"",'2 - Lista upraw'!F79,"")</f>
        <v/>
      </c>
      <c r="H78" s="25" t="str">
        <f>IF('2 - Lista upraw'!G79&lt;&gt;"",'2 - Lista upraw'!G79,"")</f>
        <v/>
      </c>
      <c r="I78" s="25" t="str">
        <f>IF('2 - Lista upraw'!H79&lt;&gt;"",'2 - Lista upraw'!H79,"")</f>
        <v/>
      </c>
      <c r="J78" s="32" t="str">
        <f>IF('2 - Lista upraw'!I79,'2 - Lista upraw'!I79,"")</f>
        <v/>
      </c>
      <c r="K78" s="25" t="str">
        <f>IF('2 - Lista upraw'!K79&lt;&gt;"",'2 - Lista upraw'!K79,"")</f>
        <v/>
      </c>
      <c r="L78" s="25" t="str">
        <f>IF('2 - Lista upraw'!L79,'2 - Lista upraw'!L79,"")</f>
        <v/>
      </c>
      <c r="M78" s="25" t="str">
        <f>IF('2 - Lista upraw'!M79,'2 - Lista upraw'!M79,"")</f>
        <v/>
      </c>
      <c r="N78" s="25" t="str">
        <f>IF('2 - Lista upraw'!N79,'2 - Lista upraw'!N79,"")</f>
        <v/>
      </c>
    </row>
    <row r="79" spans="1:14" x14ac:dyDescent="0.3">
      <c r="A79" s="25" t="str">
        <f>IF('2 - Lista upraw'!A80&lt;&gt;"",'2 - Lista upraw'!A80,"")</f>
        <v/>
      </c>
      <c r="B79" s="25" t="str">
        <f>IF('2 - Lista upraw'!B80&lt;&gt;"",'2 - Lista upraw'!B80,"")</f>
        <v/>
      </c>
      <c r="C79" s="25" t="str">
        <f>IF('2 - Lista upraw'!C80,'2 - Lista upraw'!C80,"")</f>
        <v/>
      </c>
      <c r="D79" s="25" t="str">
        <f>IF('2 - Lista upraw'!J80&lt;&gt;"",'2 - Lista upraw'!J80,"")</f>
        <v/>
      </c>
      <c r="E79" s="25" t="str">
        <f>IF('2 - Lista upraw'!D80,'2 - Lista upraw'!D80,"")</f>
        <v/>
      </c>
      <c r="F79" s="25" t="str">
        <f>IF('2 - Lista upraw'!E80&lt;&gt;"",'2 - Lista upraw'!E80,"")</f>
        <v/>
      </c>
      <c r="G79" s="25" t="str">
        <f>IF('2 - Lista upraw'!F80&lt;&gt;"",'2 - Lista upraw'!F80,"")</f>
        <v/>
      </c>
      <c r="H79" s="25" t="str">
        <f>IF('2 - Lista upraw'!G80&lt;&gt;"",'2 - Lista upraw'!G80,"")</f>
        <v/>
      </c>
      <c r="I79" s="25" t="str">
        <f>IF('2 - Lista upraw'!H80&lt;&gt;"",'2 - Lista upraw'!H80,"")</f>
        <v/>
      </c>
      <c r="J79" s="32" t="str">
        <f>IF('2 - Lista upraw'!I80,'2 - Lista upraw'!I80,"")</f>
        <v/>
      </c>
      <c r="K79" s="25" t="str">
        <f>IF('2 - Lista upraw'!K80&lt;&gt;"",'2 - Lista upraw'!K80,"")</f>
        <v/>
      </c>
      <c r="L79" s="25" t="str">
        <f>IF('2 - Lista upraw'!L80,'2 - Lista upraw'!L80,"")</f>
        <v/>
      </c>
      <c r="M79" s="25" t="str">
        <f>IF('2 - Lista upraw'!M80,'2 - Lista upraw'!M80,"")</f>
        <v/>
      </c>
      <c r="N79" s="25" t="str">
        <f>IF('2 - Lista upraw'!N80,'2 - Lista upraw'!N80,"")</f>
        <v/>
      </c>
    </row>
    <row r="80" spans="1:14" x14ac:dyDescent="0.3">
      <c r="A80" s="25" t="str">
        <f>IF('2 - Lista upraw'!A81&lt;&gt;"",'2 - Lista upraw'!A81,"")</f>
        <v/>
      </c>
      <c r="B80" s="25" t="str">
        <f>IF('2 - Lista upraw'!B81&lt;&gt;"",'2 - Lista upraw'!B81,"")</f>
        <v/>
      </c>
      <c r="C80" s="25" t="str">
        <f>IF('2 - Lista upraw'!C81,'2 - Lista upraw'!C81,"")</f>
        <v/>
      </c>
      <c r="D80" s="25" t="str">
        <f>IF('2 - Lista upraw'!J81&lt;&gt;"",'2 - Lista upraw'!J81,"")</f>
        <v/>
      </c>
      <c r="E80" s="25" t="str">
        <f>IF('2 - Lista upraw'!D81,'2 - Lista upraw'!D81,"")</f>
        <v/>
      </c>
      <c r="F80" s="25" t="str">
        <f>IF('2 - Lista upraw'!E81&lt;&gt;"",'2 - Lista upraw'!E81,"")</f>
        <v/>
      </c>
      <c r="G80" s="25" t="str">
        <f>IF('2 - Lista upraw'!F81&lt;&gt;"",'2 - Lista upraw'!F81,"")</f>
        <v/>
      </c>
      <c r="H80" s="25" t="str">
        <f>IF('2 - Lista upraw'!G81&lt;&gt;"",'2 - Lista upraw'!G81,"")</f>
        <v/>
      </c>
      <c r="I80" s="25" t="str">
        <f>IF('2 - Lista upraw'!H81&lt;&gt;"",'2 - Lista upraw'!H81,"")</f>
        <v/>
      </c>
      <c r="J80" s="32" t="str">
        <f>IF('2 - Lista upraw'!I81,'2 - Lista upraw'!I81,"")</f>
        <v/>
      </c>
      <c r="K80" s="25" t="str">
        <f>IF('2 - Lista upraw'!K81&lt;&gt;"",'2 - Lista upraw'!K81,"")</f>
        <v/>
      </c>
      <c r="L80" s="25" t="str">
        <f>IF('2 - Lista upraw'!L81,'2 - Lista upraw'!L81,"")</f>
        <v/>
      </c>
      <c r="M80" s="25" t="str">
        <f>IF('2 - Lista upraw'!M81,'2 - Lista upraw'!M81,"")</f>
        <v/>
      </c>
      <c r="N80" s="25" t="str">
        <f>IF('2 - Lista upraw'!N81,'2 - Lista upraw'!N81,"")</f>
        <v/>
      </c>
    </row>
    <row r="81" spans="1:14" x14ac:dyDescent="0.3">
      <c r="A81" s="25" t="str">
        <f>IF('2 - Lista upraw'!A82&lt;&gt;"",'2 - Lista upraw'!A82,"")</f>
        <v/>
      </c>
      <c r="B81" s="25" t="str">
        <f>IF('2 - Lista upraw'!B82&lt;&gt;"",'2 - Lista upraw'!B82,"")</f>
        <v/>
      </c>
      <c r="C81" s="25" t="str">
        <f>IF('2 - Lista upraw'!C82,'2 - Lista upraw'!C82,"")</f>
        <v/>
      </c>
      <c r="D81" s="25" t="str">
        <f>IF('2 - Lista upraw'!J82&lt;&gt;"",'2 - Lista upraw'!J82,"")</f>
        <v/>
      </c>
      <c r="E81" s="25" t="str">
        <f>IF('2 - Lista upraw'!D82,'2 - Lista upraw'!D82,"")</f>
        <v/>
      </c>
      <c r="F81" s="25" t="str">
        <f>IF('2 - Lista upraw'!E82&lt;&gt;"",'2 - Lista upraw'!E82,"")</f>
        <v/>
      </c>
      <c r="G81" s="25" t="str">
        <f>IF('2 - Lista upraw'!F82&lt;&gt;"",'2 - Lista upraw'!F82,"")</f>
        <v/>
      </c>
      <c r="H81" s="25" t="str">
        <f>IF('2 - Lista upraw'!G82&lt;&gt;"",'2 - Lista upraw'!G82,"")</f>
        <v/>
      </c>
      <c r="I81" s="25" t="str">
        <f>IF('2 - Lista upraw'!H82&lt;&gt;"",'2 - Lista upraw'!H82,"")</f>
        <v/>
      </c>
      <c r="J81" s="32" t="str">
        <f>IF('2 - Lista upraw'!I82,'2 - Lista upraw'!I82,"")</f>
        <v/>
      </c>
      <c r="K81" s="25" t="str">
        <f>IF('2 - Lista upraw'!K82&lt;&gt;"",'2 - Lista upraw'!K82,"")</f>
        <v/>
      </c>
      <c r="L81" s="25" t="str">
        <f>IF('2 - Lista upraw'!L82,'2 - Lista upraw'!L82,"")</f>
        <v/>
      </c>
      <c r="M81" s="25" t="str">
        <f>IF('2 - Lista upraw'!M82,'2 - Lista upraw'!M82,"")</f>
        <v/>
      </c>
      <c r="N81" s="25" t="str">
        <f>IF('2 - Lista upraw'!N82,'2 - Lista upraw'!N82,"")</f>
        <v/>
      </c>
    </row>
    <row r="82" spans="1:14" x14ac:dyDescent="0.3">
      <c r="A82" s="25" t="str">
        <f>IF('2 - Lista upraw'!A83&lt;&gt;"",'2 - Lista upraw'!A83,"")</f>
        <v/>
      </c>
      <c r="B82" s="25" t="str">
        <f>IF('2 - Lista upraw'!B83&lt;&gt;"",'2 - Lista upraw'!B83,"")</f>
        <v/>
      </c>
      <c r="C82" s="25" t="str">
        <f>IF('2 - Lista upraw'!C83,'2 - Lista upraw'!C83,"")</f>
        <v/>
      </c>
      <c r="D82" s="25" t="str">
        <f>IF('2 - Lista upraw'!J83&lt;&gt;"",'2 - Lista upraw'!J83,"")</f>
        <v/>
      </c>
      <c r="E82" s="25" t="str">
        <f>IF('2 - Lista upraw'!D83,'2 - Lista upraw'!D83,"")</f>
        <v/>
      </c>
      <c r="F82" s="25" t="str">
        <f>IF('2 - Lista upraw'!E83&lt;&gt;"",'2 - Lista upraw'!E83,"")</f>
        <v/>
      </c>
      <c r="G82" s="25" t="str">
        <f>IF('2 - Lista upraw'!F83&lt;&gt;"",'2 - Lista upraw'!F83,"")</f>
        <v/>
      </c>
      <c r="H82" s="25" t="str">
        <f>IF('2 - Lista upraw'!G83&lt;&gt;"",'2 - Lista upraw'!G83,"")</f>
        <v/>
      </c>
      <c r="I82" s="25" t="str">
        <f>IF('2 - Lista upraw'!H83&lt;&gt;"",'2 - Lista upraw'!H83,"")</f>
        <v/>
      </c>
      <c r="J82" s="32" t="str">
        <f>IF('2 - Lista upraw'!I83,'2 - Lista upraw'!I83,"")</f>
        <v/>
      </c>
      <c r="K82" s="25" t="str">
        <f>IF('2 - Lista upraw'!K83&lt;&gt;"",'2 - Lista upraw'!K83,"")</f>
        <v/>
      </c>
      <c r="L82" s="25" t="str">
        <f>IF('2 - Lista upraw'!L83,'2 - Lista upraw'!L83,"")</f>
        <v/>
      </c>
      <c r="M82" s="25" t="str">
        <f>IF('2 - Lista upraw'!M83,'2 - Lista upraw'!M83,"")</f>
        <v/>
      </c>
      <c r="N82" s="25" t="str">
        <f>IF('2 - Lista upraw'!N83,'2 - Lista upraw'!N83,"")</f>
        <v/>
      </c>
    </row>
    <row r="83" spans="1:14" x14ac:dyDescent="0.3">
      <c r="A83" s="25" t="str">
        <f>IF('2 - Lista upraw'!A84&lt;&gt;"",'2 - Lista upraw'!A84,"")</f>
        <v/>
      </c>
      <c r="B83" s="25" t="str">
        <f>IF('2 - Lista upraw'!B84&lt;&gt;"",'2 - Lista upraw'!B84,"")</f>
        <v/>
      </c>
      <c r="C83" s="25" t="str">
        <f>IF('2 - Lista upraw'!C84,'2 - Lista upraw'!C84,"")</f>
        <v/>
      </c>
      <c r="D83" s="25" t="str">
        <f>IF('2 - Lista upraw'!J84&lt;&gt;"",'2 - Lista upraw'!J84,"")</f>
        <v/>
      </c>
      <c r="E83" s="25" t="str">
        <f>IF('2 - Lista upraw'!D84,'2 - Lista upraw'!D84,"")</f>
        <v/>
      </c>
      <c r="F83" s="25" t="str">
        <f>IF('2 - Lista upraw'!E84&lt;&gt;"",'2 - Lista upraw'!E84,"")</f>
        <v/>
      </c>
      <c r="G83" s="25" t="str">
        <f>IF('2 - Lista upraw'!F84&lt;&gt;"",'2 - Lista upraw'!F84,"")</f>
        <v/>
      </c>
      <c r="H83" s="25" t="str">
        <f>IF('2 - Lista upraw'!G84&lt;&gt;"",'2 - Lista upraw'!G84,"")</f>
        <v/>
      </c>
      <c r="I83" s="25" t="str">
        <f>IF('2 - Lista upraw'!H84&lt;&gt;"",'2 - Lista upraw'!H84,"")</f>
        <v/>
      </c>
      <c r="J83" s="32" t="str">
        <f>IF('2 - Lista upraw'!I84,'2 - Lista upraw'!I84,"")</f>
        <v/>
      </c>
      <c r="K83" s="25" t="str">
        <f>IF('2 - Lista upraw'!K84&lt;&gt;"",'2 - Lista upraw'!K84,"")</f>
        <v/>
      </c>
      <c r="L83" s="25" t="str">
        <f>IF('2 - Lista upraw'!L84,'2 - Lista upraw'!L84,"")</f>
        <v/>
      </c>
      <c r="M83" s="25" t="str">
        <f>IF('2 - Lista upraw'!M84,'2 - Lista upraw'!M84,"")</f>
        <v/>
      </c>
      <c r="N83" s="25" t="str">
        <f>IF('2 - Lista upraw'!N84,'2 - Lista upraw'!N84,"")</f>
        <v/>
      </c>
    </row>
    <row r="84" spans="1:14" x14ac:dyDescent="0.3">
      <c r="A84" s="25" t="str">
        <f>IF('2 - Lista upraw'!A85&lt;&gt;"",'2 - Lista upraw'!A85,"")</f>
        <v/>
      </c>
      <c r="B84" s="25" t="str">
        <f>IF('2 - Lista upraw'!B85&lt;&gt;"",'2 - Lista upraw'!B85,"")</f>
        <v/>
      </c>
      <c r="C84" s="25" t="str">
        <f>IF('2 - Lista upraw'!C85,'2 - Lista upraw'!C85,"")</f>
        <v/>
      </c>
      <c r="D84" s="25" t="str">
        <f>IF('2 - Lista upraw'!J85&lt;&gt;"",'2 - Lista upraw'!J85,"")</f>
        <v/>
      </c>
      <c r="E84" s="25" t="str">
        <f>IF('2 - Lista upraw'!D85,'2 - Lista upraw'!D85,"")</f>
        <v/>
      </c>
      <c r="F84" s="25" t="str">
        <f>IF('2 - Lista upraw'!E85&lt;&gt;"",'2 - Lista upraw'!E85,"")</f>
        <v/>
      </c>
      <c r="G84" s="25" t="str">
        <f>IF('2 - Lista upraw'!F85&lt;&gt;"",'2 - Lista upraw'!F85,"")</f>
        <v/>
      </c>
      <c r="H84" s="25" t="str">
        <f>IF('2 - Lista upraw'!G85&lt;&gt;"",'2 - Lista upraw'!G85,"")</f>
        <v/>
      </c>
      <c r="I84" s="25" t="str">
        <f>IF('2 - Lista upraw'!H85&lt;&gt;"",'2 - Lista upraw'!H85,"")</f>
        <v/>
      </c>
      <c r="J84" s="32" t="str">
        <f>IF('2 - Lista upraw'!I85,'2 - Lista upraw'!I85,"")</f>
        <v/>
      </c>
      <c r="K84" s="25" t="str">
        <f>IF('2 - Lista upraw'!K85&lt;&gt;"",'2 - Lista upraw'!K85,"")</f>
        <v/>
      </c>
      <c r="L84" s="25" t="str">
        <f>IF('2 - Lista upraw'!L85,'2 - Lista upraw'!L85,"")</f>
        <v/>
      </c>
      <c r="M84" s="25" t="str">
        <f>IF('2 - Lista upraw'!M85,'2 - Lista upraw'!M85,"")</f>
        <v/>
      </c>
      <c r="N84" s="25" t="str">
        <f>IF('2 - Lista upraw'!N85,'2 - Lista upraw'!N85,"")</f>
        <v/>
      </c>
    </row>
    <row r="85" spans="1:14" x14ac:dyDescent="0.3">
      <c r="A85" s="25" t="str">
        <f>IF('2 - Lista upraw'!A86&lt;&gt;"",'2 - Lista upraw'!A86,"")</f>
        <v/>
      </c>
      <c r="B85" s="25" t="str">
        <f>IF('2 - Lista upraw'!B86&lt;&gt;"",'2 - Lista upraw'!B86,"")</f>
        <v/>
      </c>
      <c r="C85" s="25" t="str">
        <f>IF('2 - Lista upraw'!C86,'2 - Lista upraw'!C86,"")</f>
        <v/>
      </c>
      <c r="D85" s="25" t="str">
        <f>IF('2 - Lista upraw'!J86&lt;&gt;"",'2 - Lista upraw'!J86,"")</f>
        <v/>
      </c>
      <c r="E85" s="25" t="str">
        <f>IF('2 - Lista upraw'!D86,'2 - Lista upraw'!D86,"")</f>
        <v/>
      </c>
      <c r="F85" s="25" t="str">
        <f>IF('2 - Lista upraw'!E86&lt;&gt;"",'2 - Lista upraw'!E86,"")</f>
        <v/>
      </c>
      <c r="G85" s="25" t="str">
        <f>IF('2 - Lista upraw'!F86&lt;&gt;"",'2 - Lista upraw'!F86,"")</f>
        <v/>
      </c>
      <c r="H85" s="25" t="str">
        <f>IF('2 - Lista upraw'!G86&lt;&gt;"",'2 - Lista upraw'!G86,"")</f>
        <v/>
      </c>
      <c r="I85" s="25" t="str">
        <f>IF('2 - Lista upraw'!H86&lt;&gt;"",'2 - Lista upraw'!H86,"")</f>
        <v/>
      </c>
      <c r="J85" s="32" t="str">
        <f>IF('2 - Lista upraw'!I86,'2 - Lista upraw'!I86,"")</f>
        <v/>
      </c>
      <c r="K85" s="25" t="str">
        <f>IF('2 - Lista upraw'!K86&lt;&gt;"",'2 - Lista upraw'!K86,"")</f>
        <v/>
      </c>
      <c r="L85" s="25" t="str">
        <f>IF('2 - Lista upraw'!L86,'2 - Lista upraw'!L86,"")</f>
        <v/>
      </c>
      <c r="M85" s="25" t="str">
        <f>IF('2 - Lista upraw'!M86,'2 - Lista upraw'!M86,"")</f>
        <v/>
      </c>
      <c r="N85" s="25" t="str">
        <f>IF('2 - Lista upraw'!N86,'2 - Lista upraw'!N86,"")</f>
        <v/>
      </c>
    </row>
    <row r="86" spans="1:14" x14ac:dyDescent="0.3">
      <c r="A86" s="25" t="str">
        <f>IF('2 - Lista upraw'!A87&lt;&gt;"",'2 - Lista upraw'!A87,"")</f>
        <v/>
      </c>
      <c r="B86" s="25" t="str">
        <f>IF('2 - Lista upraw'!B87&lt;&gt;"",'2 - Lista upraw'!B87,"")</f>
        <v/>
      </c>
      <c r="C86" s="25" t="str">
        <f>IF('2 - Lista upraw'!C87,'2 - Lista upraw'!C87,"")</f>
        <v/>
      </c>
      <c r="D86" s="25" t="str">
        <f>IF('2 - Lista upraw'!J87&lt;&gt;"",'2 - Lista upraw'!J87,"")</f>
        <v/>
      </c>
      <c r="E86" s="25" t="str">
        <f>IF('2 - Lista upraw'!D87,'2 - Lista upraw'!D87,"")</f>
        <v/>
      </c>
      <c r="F86" s="25" t="str">
        <f>IF('2 - Lista upraw'!E87&lt;&gt;"",'2 - Lista upraw'!E87,"")</f>
        <v/>
      </c>
      <c r="G86" s="25" t="str">
        <f>IF('2 - Lista upraw'!F87&lt;&gt;"",'2 - Lista upraw'!F87,"")</f>
        <v/>
      </c>
      <c r="H86" s="25" t="str">
        <f>IF('2 - Lista upraw'!G87&lt;&gt;"",'2 - Lista upraw'!G87,"")</f>
        <v/>
      </c>
      <c r="I86" s="25" t="str">
        <f>IF('2 - Lista upraw'!H87&lt;&gt;"",'2 - Lista upraw'!H87,"")</f>
        <v/>
      </c>
      <c r="J86" s="32" t="str">
        <f>IF('2 - Lista upraw'!I87,'2 - Lista upraw'!I87,"")</f>
        <v/>
      </c>
      <c r="K86" s="25" t="str">
        <f>IF('2 - Lista upraw'!K87&lt;&gt;"",'2 - Lista upraw'!K87,"")</f>
        <v/>
      </c>
      <c r="L86" s="25" t="str">
        <f>IF('2 - Lista upraw'!L87,'2 - Lista upraw'!L87,"")</f>
        <v/>
      </c>
      <c r="M86" s="25" t="str">
        <f>IF('2 - Lista upraw'!M87,'2 - Lista upraw'!M87,"")</f>
        <v/>
      </c>
      <c r="N86" s="25" t="str">
        <f>IF('2 - Lista upraw'!N87,'2 - Lista upraw'!N87,"")</f>
        <v/>
      </c>
    </row>
    <row r="87" spans="1:14" x14ac:dyDescent="0.3">
      <c r="A87" s="25" t="str">
        <f>IF('2 - Lista upraw'!A88&lt;&gt;"",'2 - Lista upraw'!A88,"")</f>
        <v/>
      </c>
      <c r="B87" s="25" t="str">
        <f>IF('2 - Lista upraw'!B88&lt;&gt;"",'2 - Lista upraw'!B88,"")</f>
        <v/>
      </c>
      <c r="C87" s="25" t="str">
        <f>IF('2 - Lista upraw'!C88,'2 - Lista upraw'!C88,"")</f>
        <v/>
      </c>
      <c r="D87" s="25" t="str">
        <f>IF('2 - Lista upraw'!J88&lt;&gt;"",'2 - Lista upraw'!J88,"")</f>
        <v/>
      </c>
      <c r="E87" s="25" t="str">
        <f>IF('2 - Lista upraw'!D88,'2 - Lista upraw'!D88,"")</f>
        <v/>
      </c>
      <c r="F87" s="25" t="str">
        <f>IF('2 - Lista upraw'!E88&lt;&gt;"",'2 - Lista upraw'!E88,"")</f>
        <v/>
      </c>
      <c r="G87" s="25" t="str">
        <f>IF('2 - Lista upraw'!F88&lt;&gt;"",'2 - Lista upraw'!F88,"")</f>
        <v/>
      </c>
      <c r="H87" s="25" t="str">
        <f>IF('2 - Lista upraw'!G88&lt;&gt;"",'2 - Lista upraw'!G88,"")</f>
        <v/>
      </c>
      <c r="I87" s="25" t="str">
        <f>IF('2 - Lista upraw'!H88&lt;&gt;"",'2 - Lista upraw'!H88,"")</f>
        <v/>
      </c>
      <c r="J87" s="32" t="str">
        <f>IF('2 - Lista upraw'!I88,'2 - Lista upraw'!I88,"")</f>
        <v/>
      </c>
      <c r="K87" s="25" t="str">
        <f>IF('2 - Lista upraw'!K88&lt;&gt;"",'2 - Lista upraw'!K88,"")</f>
        <v/>
      </c>
      <c r="L87" s="25" t="str">
        <f>IF('2 - Lista upraw'!L88,'2 - Lista upraw'!L88,"")</f>
        <v/>
      </c>
      <c r="M87" s="25" t="str">
        <f>IF('2 - Lista upraw'!M88,'2 - Lista upraw'!M88,"")</f>
        <v/>
      </c>
      <c r="N87" s="25" t="str">
        <f>IF('2 - Lista upraw'!N88,'2 - Lista upraw'!N88,"")</f>
        <v/>
      </c>
    </row>
    <row r="88" spans="1:14" x14ac:dyDescent="0.3">
      <c r="A88" s="25" t="str">
        <f>IF('2 - Lista upraw'!A89&lt;&gt;"",'2 - Lista upraw'!A89,"")</f>
        <v/>
      </c>
      <c r="B88" s="25" t="str">
        <f>IF('2 - Lista upraw'!B89&lt;&gt;"",'2 - Lista upraw'!B89,"")</f>
        <v/>
      </c>
      <c r="C88" s="25" t="str">
        <f>IF('2 - Lista upraw'!C89,'2 - Lista upraw'!C89,"")</f>
        <v/>
      </c>
      <c r="D88" s="25" t="str">
        <f>IF('2 - Lista upraw'!J89&lt;&gt;"",'2 - Lista upraw'!J89,"")</f>
        <v/>
      </c>
      <c r="E88" s="25" t="str">
        <f>IF('2 - Lista upraw'!D89,'2 - Lista upraw'!D89,"")</f>
        <v/>
      </c>
      <c r="F88" s="25" t="str">
        <f>IF('2 - Lista upraw'!E89&lt;&gt;"",'2 - Lista upraw'!E89,"")</f>
        <v/>
      </c>
      <c r="G88" s="25" t="str">
        <f>IF('2 - Lista upraw'!F89&lt;&gt;"",'2 - Lista upraw'!F89,"")</f>
        <v/>
      </c>
      <c r="H88" s="25" t="str">
        <f>IF('2 - Lista upraw'!G89&lt;&gt;"",'2 - Lista upraw'!G89,"")</f>
        <v/>
      </c>
      <c r="I88" s="25" t="str">
        <f>IF('2 - Lista upraw'!H89&lt;&gt;"",'2 - Lista upraw'!H89,"")</f>
        <v/>
      </c>
      <c r="J88" s="32" t="str">
        <f>IF('2 - Lista upraw'!I89,'2 - Lista upraw'!I89,"")</f>
        <v/>
      </c>
      <c r="K88" s="25" t="str">
        <f>IF('2 - Lista upraw'!K89&lt;&gt;"",'2 - Lista upraw'!K89,"")</f>
        <v/>
      </c>
      <c r="L88" s="25" t="str">
        <f>IF('2 - Lista upraw'!L89,'2 - Lista upraw'!L89,"")</f>
        <v/>
      </c>
      <c r="M88" s="25" t="str">
        <f>IF('2 - Lista upraw'!M89,'2 - Lista upraw'!M89,"")</f>
        <v/>
      </c>
      <c r="N88" s="25" t="str">
        <f>IF('2 - Lista upraw'!N89,'2 - Lista upraw'!N89,"")</f>
        <v/>
      </c>
    </row>
    <row r="89" spans="1:14" x14ac:dyDescent="0.3">
      <c r="A89" s="25" t="str">
        <f>IF('2 - Lista upraw'!A90&lt;&gt;"",'2 - Lista upraw'!A90,"")</f>
        <v/>
      </c>
      <c r="B89" s="25" t="str">
        <f>IF('2 - Lista upraw'!B90&lt;&gt;"",'2 - Lista upraw'!B90,"")</f>
        <v/>
      </c>
      <c r="C89" s="25" t="str">
        <f>IF('2 - Lista upraw'!C90,'2 - Lista upraw'!C90,"")</f>
        <v/>
      </c>
      <c r="D89" s="25" t="str">
        <f>IF('2 - Lista upraw'!J90&lt;&gt;"",'2 - Lista upraw'!J90,"")</f>
        <v/>
      </c>
      <c r="E89" s="25" t="str">
        <f>IF('2 - Lista upraw'!D90,'2 - Lista upraw'!D90,"")</f>
        <v/>
      </c>
      <c r="F89" s="25" t="str">
        <f>IF('2 - Lista upraw'!E90&lt;&gt;"",'2 - Lista upraw'!E90,"")</f>
        <v/>
      </c>
      <c r="G89" s="25" t="str">
        <f>IF('2 - Lista upraw'!F90&lt;&gt;"",'2 - Lista upraw'!F90,"")</f>
        <v/>
      </c>
      <c r="H89" s="25" t="str">
        <f>IF('2 - Lista upraw'!G90&lt;&gt;"",'2 - Lista upraw'!G90,"")</f>
        <v/>
      </c>
      <c r="I89" s="25" t="str">
        <f>IF('2 - Lista upraw'!H90&lt;&gt;"",'2 - Lista upraw'!H90,"")</f>
        <v/>
      </c>
      <c r="J89" s="32" t="str">
        <f>IF('2 - Lista upraw'!I90,'2 - Lista upraw'!I90,"")</f>
        <v/>
      </c>
      <c r="K89" s="25" t="str">
        <f>IF('2 - Lista upraw'!K90&lt;&gt;"",'2 - Lista upraw'!K90,"")</f>
        <v/>
      </c>
      <c r="L89" s="25" t="str">
        <f>IF('2 - Lista upraw'!L90,'2 - Lista upraw'!L90,"")</f>
        <v/>
      </c>
      <c r="M89" s="25" t="str">
        <f>IF('2 - Lista upraw'!M90,'2 - Lista upraw'!M90,"")</f>
        <v/>
      </c>
      <c r="N89" s="25" t="str">
        <f>IF('2 - Lista upraw'!N90,'2 - Lista upraw'!N90,"")</f>
        <v/>
      </c>
    </row>
    <row r="90" spans="1:14" x14ac:dyDescent="0.3">
      <c r="A90" s="25" t="str">
        <f>IF('2 - Lista upraw'!A91&lt;&gt;"",'2 - Lista upraw'!A91,"")</f>
        <v/>
      </c>
      <c r="B90" s="25" t="str">
        <f>IF('2 - Lista upraw'!B91&lt;&gt;"",'2 - Lista upraw'!B91,"")</f>
        <v/>
      </c>
      <c r="C90" s="25" t="str">
        <f>IF('2 - Lista upraw'!C91,'2 - Lista upraw'!C91,"")</f>
        <v/>
      </c>
      <c r="D90" s="25" t="str">
        <f>IF('2 - Lista upraw'!J91&lt;&gt;"",'2 - Lista upraw'!J91,"")</f>
        <v/>
      </c>
      <c r="E90" s="25" t="str">
        <f>IF('2 - Lista upraw'!D91,'2 - Lista upraw'!D91,"")</f>
        <v/>
      </c>
      <c r="F90" s="25" t="str">
        <f>IF('2 - Lista upraw'!E91&lt;&gt;"",'2 - Lista upraw'!E91,"")</f>
        <v/>
      </c>
      <c r="G90" s="25" t="str">
        <f>IF('2 - Lista upraw'!F91&lt;&gt;"",'2 - Lista upraw'!F91,"")</f>
        <v/>
      </c>
      <c r="H90" s="25" t="str">
        <f>IF('2 - Lista upraw'!G91&lt;&gt;"",'2 - Lista upraw'!G91,"")</f>
        <v/>
      </c>
      <c r="I90" s="25" t="str">
        <f>IF('2 - Lista upraw'!H91&lt;&gt;"",'2 - Lista upraw'!H91,"")</f>
        <v/>
      </c>
      <c r="J90" s="32" t="str">
        <f>IF('2 - Lista upraw'!I91,'2 - Lista upraw'!I91,"")</f>
        <v/>
      </c>
      <c r="K90" s="25" t="str">
        <f>IF('2 - Lista upraw'!K91&lt;&gt;"",'2 - Lista upraw'!K91,"")</f>
        <v/>
      </c>
      <c r="L90" s="25" t="str">
        <f>IF('2 - Lista upraw'!L91,'2 - Lista upraw'!L91,"")</f>
        <v/>
      </c>
      <c r="M90" s="25" t="str">
        <f>IF('2 - Lista upraw'!M91,'2 - Lista upraw'!M91,"")</f>
        <v/>
      </c>
      <c r="N90" s="25" t="str">
        <f>IF('2 - Lista upraw'!N91,'2 - Lista upraw'!N91,"")</f>
        <v/>
      </c>
    </row>
    <row r="91" spans="1:14" x14ac:dyDescent="0.3">
      <c r="A91" s="25" t="str">
        <f>IF('2 - Lista upraw'!A92&lt;&gt;"",'2 - Lista upraw'!A92,"")</f>
        <v/>
      </c>
      <c r="B91" s="25" t="str">
        <f>IF('2 - Lista upraw'!B92&lt;&gt;"",'2 - Lista upraw'!B92,"")</f>
        <v/>
      </c>
      <c r="C91" s="25" t="str">
        <f>IF('2 - Lista upraw'!C92,'2 - Lista upraw'!C92,"")</f>
        <v/>
      </c>
      <c r="D91" s="25" t="str">
        <f>IF('2 - Lista upraw'!J92&lt;&gt;"",'2 - Lista upraw'!J92,"")</f>
        <v/>
      </c>
      <c r="E91" s="25" t="str">
        <f>IF('2 - Lista upraw'!D92,'2 - Lista upraw'!D92,"")</f>
        <v/>
      </c>
      <c r="F91" s="25" t="str">
        <f>IF('2 - Lista upraw'!E92&lt;&gt;"",'2 - Lista upraw'!E92,"")</f>
        <v/>
      </c>
      <c r="G91" s="25" t="str">
        <f>IF('2 - Lista upraw'!F92&lt;&gt;"",'2 - Lista upraw'!F92,"")</f>
        <v/>
      </c>
      <c r="H91" s="25" t="str">
        <f>IF('2 - Lista upraw'!G92&lt;&gt;"",'2 - Lista upraw'!G92,"")</f>
        <v/>
      </c>
      <c r="I91" s="25" t="str">
        <f>IF('2 - Lista upraw'!H92&lt;&gt;"",'2 - Lista upraw'!H92,"")</f>
        <v/>
      </c>
      <c r="J91" s="32" t="str">
        <f>IF('2 - Lista upraw'!I92,'2 - Lista upraw'!I92,"")</f>
        <v/>
      </c>
      <c r="K91" s="25" t="str">
        <f>IF('2 - Lista upraw'!K92&lt;&gt;"",'2 - Lista upraw'!K92,"")</f>
        <v/>
      </c>
      <c r="L91" s="25" t="str">
        <f>IF('2 - Lista upraw'!L92,'2 - Lista upraw'!L92,"")</f>
        <v/>
      </c>
      <c r="M91" s="25" t="str">
        <f>IF('2 - Lista upraw'!M92,'2 - Lista upraw'!M92,"")</f>
        <v/>
      </c>
      <c r="N91" s="25" t="str">
        <f>IF('2 - Lista upraw'!N92,'2 - Lista upraw'!N92,"")</f>
        <v/>
      </c>
    </row>
    <row r="92" spans="1:14" x14ac:dyDescent="0.3">
      <c r="A92" s="25" t="str">
        <f>IF('2 - Lista upraw'!A93&lt;&gt;"",'2 - Lista upraw'!A93,"")</f>
        <v/>
      </c>
      <c r="B92" s="25" t="str">
        <f>IF('2 - Lista upraw'!B93&lt;&gt;"",'2 - Lista upraw'!B93,"")</f>
        <v/>
      </c>
      <c r="C92" s="25" t="str">
        <f>IF('2 - Lista upraw'!C93,'2 - Lista upraw'!C93,"")</f>
        <v/>
      </c>
      <c r="D92" s="25" t="str">
        <f>IF('2 - Lista upraw'!J93&lt;&gt;"",'2 - Lista upraw'!J93,"")</f>
        <v/>
      </c>
      <c r="E92" s="25" t="str">
        <f>IF('2 - Lista upraw'!D93,'2 - Lista upraw'!D93,"")</f>
        <v/>
      </c>
      <c r="F92" s="25" t="str">
        <f>IF('2 - Lista upraw'!E93&lt;&gt;"",'2 - Lista upraw'!E93,"")</f>
        <v/>
      </c>
      <c r="G92" s="25" t="str">
        <f>IF('2 - Lista upraw'!F93&lt;&gt;"",'2 - Lista upraw'!F93,"")</f>
        <v/>
      </c>
      <c r="H92" s="25" t="str">
        <f>IF('2 - Lista upraw'!G93&lt;&gt;"",'2 - Lista upraw'!G93,"")</f>
        <v/>
      </c>
      <c r="I92" s="25" t="str">
        <f>IF('2 - Lista upraw'!H93&lt;&gt;"",'2 - Lista upraw'!H93,"")</f>
        <v/>
      </c>
      <c r="J92" s="32" t="str">
        <f>IF('2 - Lista upraw'!I93,'2 - Lista upraw'!I93,"")</f>
        <v/>
      </c>
      <c r="K92" s="25" t="str">
        <f>IF('2 - Lista upraw'!K93&lt;&gt;"",'2 - Lista upraw'!K93,"")</f>
        <v/>
      </c>
      <c r="L92" s="25" t="str">
        <f>IF('2 - Lista upraw'!L93,'2 - Lista upraw'!L93,"")</f>
        <v/>
      </c>
      <c r="M92" s="25" t="str">
        <f>IF('2 - Lista upraw'!M93,'2 - Lista upraw'!M93,"")</f>
        <v/>
      </c>
      <c r="N92" s="25" t="str">
        <f>IF('2 - Lista upraw'!N93,'2 - Lista upraw'!N93,"")</f>
        <v/>
      </c>
    </row>
    <row r="93" spans="1:14" x14ac:dyDescent="0.3">
      <c r="A93" s="25" t="str">
        <f>IF('2 - Lista upraw'!A94&lt;&gt;"",'2 - Lista upraw'!A94,"")</f>
        <v/>
      </c>
      <c r="B93" s="25" t="str">
        <f>IF('2 - Lista upraw'!B94&lt;&gt;"",'2 - Lista upraw'!B94,"")</f>
        <v/>
      </c>
      <c r="C93" s="25" t="str">
        <f>IF('2 - Lista upraw'!C94,'2 - Lista upraw'!C94,"")</f>
        <v/>
      </c>
      <c r="D93" s="25" t="str">
        <f>IF('2 - Lista upraw'!J94&lt;&gt;"",'2 - Lista upraw'!J94,"")</f>
        <v/>
      </c>
      <c r="E93" s="25" t="str">
        <f>IF('2 - Lista upraw'!D94,'2 - Lista upraw'!D94,"")</f>
        <v/>
      </c>
      <c r="F93" s="25" t="str">
        <f>IF('2 - Lista upraw'!E94&lt;&gt;"",'2 - Lista upraw'!E94,"")</f>
        <v/>
      </c>
      <c r="G93" s="25" t="str">
        <f>IF('2 - Lista upraw'!F94&lt;&gt;"",'2 - Lista upraw'!F94,"")</f>
        <v/>
      </c>
      <c r="H93" s="25" t="str">
        <f>IF('2 - Lista upraw'!G94&lt;&gt;"",'2 - Lista upraw'!G94,"")</f>
        <v/>
      </c>
      <c r="I93" s="25" t="str">
        <f>IF('2 - Lista upraw'!H94&lt;&gt;"",'2 - Lista upraw'!H94,"")</f>
        <v/>
      </c>
      <c r="J93" s="32" t="str">
        <f>IF('2 - Lista upraw'!I94,'2 - Lista upraw'!I94,"")</f>
        <v/>
      </c>
      <c r="K93" s="25" t="str">
        <f>IF('2 - Lista upraw'!K94&lt;&gt;"",'2 - Lista upraw'!K94,"")</f>
        <v/>
      </c>
      <c r="L93" s="25" t="str">
        <f>IF('2 - Lista upraw'!L94,'2 - Lista upraw'!L94,"")</f>
        <v/>
      </c>
      <c r="M93" s="25" t="str">
        <f>IF('2 - Lista upraw'!M94,'2 - Lista upraw'!M94,"")</f>
        <v/>
      </c>
      <c r="N93" s="25" t="str">
        <f>IF('2 - Lista upraw'!N94,'2 - Lista upraw'!N94,"")</f>
        <v/>
      </c>
    </row>
    <row r="94" spans="1:14" x14ac:dyDescent="0.3">
      <c r="A94" s="25" t="str">
        <f>IF('2 - Lista upraw'!A95&lt;&gt;"",'2 - Lista upraw'!A95,"")</f>
        <v/>
      </c>
      <c r="B94" s="25" t="str">
        <f>IF('2 - Lista upraw'!B95&lt;&gt;"",'2 - Lista upraw'!B95,"")</f>
        <v/>
      </c>
      <c r="C94" s="25" t="str">
        <f>IF('2 - Lista upraw'!C95,'2 - Lista upraw'!C95,"")</f>
        <v/>
      </c>
      <c r="D94" s="25" t="str">
        <f>IF('2 - Lista upraw'!J95&lt;&gt;"",'2 - Lista upraw'!J95,"")</f>
        <v/>
      </c>
      <c r="E94" s="25" t="str">
        <f>IF('2 - Lista upraw'!D95,'2 - Lista upraw'!D95,"")</f>
        <v/>
      </c>
      <c r="F94" s="25" t="str">
        <f>IF('2 - Lista upraw'!E95&lt;&gt;"",'2 - Lista upraw'!E95,"")</f>
        <v/>
      </c>
      <c r="G94" s="25" t="str">
        <f>IF('2 - Lista upraw'!F95&lt;&gt;"",'2 - Lista upraw'!F95,"")</f>
        <v/>
      </c>
      <c r="H94" s="25" t="str">
        <f>IF('2 - Lista upraw'!G95&lt;&gt;"",'2 - Lista upraw'!G95,"")</f>
        <v/>
      </c>
      <c r="I94" s="25" t="str">
        <f>IF('2 - Lista upraw'!H95&lt;&gt;"",'2 - Lista upraw'!H95,"")</f>
        <v/>
      </c>
      <c r="J94" s="32" t="str">
        <f>IF('2 - Lista upraw'!I95,'2 - Lista upraw'!I95,"")</f>
        <v/>
      </c>
      <c r="K94" s="25" t="str">
        <f>IF('2 - Lista upraw'!K95&lt;&gt;"",'2 - Lista upraw'!K95,"")</f>
        <v/>
      </c>
      <c r="L94" s="25" t="str">
        <f>IF('2 - Lista upraw'!L95,'2 - Lista upraw'!L95,"")</f>
        <v/>
      </c>
      <c r="M94" s="25" t="str">
        <f>IF('2 - Lista upraw'!M95,'2 - Lista upraw'!M95,"")</f>
        <v/>
      </c>
      <c r="N94" s="25" t="str">
        <f>IF('2 - Lista upraw'!N95,'2 - Lista upraw'!N95,"")</f>
        <v/>
      </c>
    </row>
    <row r="95" spans="1:14" x14ac:dyDescent="0.3">
      <c r="A95" s="25" t="str">
        <f>IF('2 - Lista upraw'!A96&lt;&gt;"",'2 - Lista upraw'!A96,"")</f>
        <v/>
      </c>
      <c r="B95" s="25" t="str">
        <f>IF('2 - Lista upraw'!B96&lt;&gt;"",'2 - Lista upraw'!B96,"")</f>
        <v/>
      </c>
      <c r="C95" s="25" t="str">
        <f>IF('2 - Lista upraw'!C96,'2 - Lista upraw'!C96,"")</f>
        <v/>
      </c>
      <c r="D95" s="25" t="str">
        <f>IF('2 - Lista upraw'!J96&lt;&gt;"",'2 - Lista upraw'!J96,"")</f>
        <v/>
      </c>
      <c r="E95" s="25" t="str">
        <f>IF('2 - Lista upraw'!D96,'2 - Lista upraw'!D96,"")</f>
        <v/>
      </c>
      <c r="F95" s="25" t="str">
        <f>IF('2 - Lista upraw'!E96&lt;&gt;"",'2 - Lista upraw'!E96,"")</f>
        <v/>
      </c>
      <c r="G95" s="25" t="str">
        <f>IF('2 - Lista upraw'!F96&lt;&gt;"",'2 - Lista upraw'!F96,"")</f>
        <v/>
      </c>
      <c r="H95" s="25" t="str">
        <f>IF('2 - Lista upraw'!G96&lt;&gt;"",'2 - Lista upraw'!G96,"")</f>
        <v/>
      </c>
      <c r="I95" s="25" t="str">
        <f>IF('2 - Lista upraw'!H96&lt;&gt;"",'2 - Lista upraw'!H96,"")</f>
        <v/>
      </c>
      <c r="J95" s="32" t="str">
        <f>IF('2 - Lista upraw'!I96,'2 - Lista upraw'!I96,"")</f>
        <v/>
      </c>
      <c r="K95" s="25" t="str">
        <f>IF('2 - Lista upraw'!K96&lt;&gt;"",'2 - Lista upraw'!K96,"")</f>
        <v/>
      </c>
      <c r="L95" s="25" t="str">
        <f>IF('2 - Lista upraw'!L96,'2 - Lista upraw'!L96,"")</f>
        <v/>
      </c>
      <c r="M95" s="25" t="str">
        <f>IF('2 - Lista upraw'!M96,'2 - Lista upraw'!M96,"")</f>
        <v/>
      </c>
      <c r="N95" s="25" t="str">
        <f>IF('2 - Lista upraw'!N96,'2 - Lista upraw'!N96,"")</f>
        <v/>
      </c>
    </row>
    <row r="96" spans="1:14" x14ac:dyDescent="0.3">
      <c r="A96" s="25" t="str">
        <f>IF('2 - Lista upraw'!A97&lt;&gt;"",'2 - Lista upraw'!A97,"")</f>
        <v/>
      </c>
      <c r="B96" s="25" t="str">
        <f>IF('2 - Lista upraw'!B97&lt;&gt;"",'2 - Lista upraw'!B97,"")</f>
        <v/>
      </c>
      <c r="C96" s="25" t="str">
        <f>IF('2 - Lista upraw'!C97,'2 - Lista upraw'!C97,"")</f>
        <v/>
      </c>
      <c r="D96" s="25" t="str">
        <f>IF('2 - Lista upraw'!J97&lt;&gt;"",'2 - Lista upraw'!J97,"")</f>
        <v/>
      </c>
      <c r="E96" s="25" t="str">
        <f>IF('2 - Lista upraw'!D97,'2 - Lista upraw'!D97,"")</f>
        <v/>
      </c>
      <c r="F96" s="25" t="str">
        <f>IF('2 - Lista upraw'!E97&lt;&gt;"",'2 - Lista upraw'!E97,"")</f>
        <v/>
      </c>
      <c r="G96" s="25" t="str">
        <f>IF('2 - Lista upraw'!F97&lt;&gt;"",'2 - Lista upraw'!F97,"")</f>
        <v/>
      </c>
      <c r="H96" s="25" t="str">
        <f>IF('2 - Lista upraw'!G97&lt;&gt;"",'2 - Lista upraw'!G97,"")</f>
        <v/>
      </c>
      <c r="I96" s="25" t="str">
        <f>IF('2 - Lista upraw'!H97&lt;&gt;"",'2 - Lista upraw'!H97,"")</f>
        <v/>
      </c>
      <c r="J96" s="32" t="str">
        <f>IF('2 - Lista upraw'!I97,'2 - Lista upraw'!I97,"")</f>
        <v/>
      </c>
      <c r="K96" s="25" t="str">
        <f>IF('2 - Lista upraw'!K97&lt;&gt;"",'2 - Lista upraw'!K97,"")</f>
        <v/>
      </c>
      <c r="L96" s="25" t="str">
        <f>IF('2 - Lista upraw'!L97,'2 - Lista upraw'!L97,"")</f>
        <v/>
      </c>
      <c r="M96" s="25" t="str">
        <f>IF('2 - Lista upraw'!M97,'2 - Lista upraw'!M97,"")</f>
        <v/>
      </c>
      <c r="N96" s="25" t="str">
        <f>IF('2 - Lista upraw'!N97,'2 - Lista upraw'!N97,"")</f>
        <v/>
      </c>
    </row>
    <row r="97" spans="1:14" x14ac:dyDescent="0.3">
      <c r="A97" s="25" t="str">
        <f>IF('2 - Lista upraw'!A98&lt;&gt;"",'2 - Lista upraw'!A98,"")</f>
        <v/>
      </c>
      <c r="B97" s="25" t="str">
        <f>IF('2 - Lista upraw'!B98&lt;&gt;"",'2 - Lista upraw'!B98,"")</f>
        <v/>
      </c>
      <c r="C97" s="25" t="str">
        <f>IF('2 - Lista upraw'!C98,'2 - Lista upraw'!C98,"")</f>
        <v/>
      </c>
      <c r="D97" s="25" t="str">
        <f>IF('2 - Lista upraw'!J98&lt;&gt;"",'2 - Lista upraw'!J98,"")</f>
        <v/>
      </c>
      <c r="E97" s="25" t="str">
        <f>IF('2 - Lista upraw'!D98,'2 - Lista upraw'!D98,"")</f>
        <v/>
      </c>
      <c r="F97" s="25" t="str">
        <f>IF('2 - Lista upraw'!E98&lt;&gt;"",'2 - Lista upraw'!E98,"")</f>
        <v/>
      </c>
      <c r="G97" s="25" t="str">
        <f>IF('2 - Lista upraw'!F98&lt;&gt;"",'2 - Lista upraw'!F98,"")</f>
        <v/>
      </c>
      <c r="H97" s="25" t="str">
        <f>IF('2 - Lista upraw'!G98&lt;&gt;"",'2 - Lista upraw'!G98,"")</f>
        <v/>
      </c>
      <c r="I97" s="25" t="str">
        <f>IF('2 - Lista upraw'!H98&lt;&gt;"",'2 - Lista upraw'!H98,"")</f>
        <v/>
      </c>
      <c r="J97" s="32" t="str">
        <f>IF('2 - Lista upraw'!I98,'2 - Lista upraw'!I98,"")</f>
        <v/>
      </c>
      <c r="K97" s="25" t="str">
        <f>IF('2 - Lista upraw'!K98&lt;&gt;"",'2 - Lista upraw'!K98,"")</f>
        <v/>
      </c>
      <c r="L97" s="25" t="str">
        <f>IF('2 - Lista upraw'!L98,'2 - Lista upraw'!L98,"")</f>
        <v/>
      </c>
      <c r="M97" s="25" t="str">
        <f>IF('2 - Lista upraw'!M98,'2 - Lista upraw'!M98,"")</f>
        <v/>
      </c>
      <c r="N97" s="25" t="str">
        <f>IF('2 - Lista upraw'!N98,'2 - Lista upraw'!N98,"")</f>
        <v/>
      </c>
    </row>
    <row r="98" spans="1:14" x14ac:dyDescent="0.3">
      <c r="A98" s="25" t="str">
        <f>IF('2 - Lista upraw'!A99&lt;&gt;"",'2 - Lista upraw'!A99,"")</f>
        <v/>
      </c>
      <c r="B98" s="25" t="str">
        <f>IF('2 - Lista upraw'!B99&lt;&gt;"",'2 - Lista upraw'!B99,"")</f>
        <v/>
      </c>
      <c r="C98" s="25" t="str">
        <f>IF('2 - Lista upraw'!C99,'2 - Lista upraw'!C99,"")</f>
        <v/>
      </c>
      <c r="D98" s="25" t="str">
        <f>IF('2 - Lista upraw'!J99&lt;&gt;"",'2 - Lista upraw'!J99,"")</f>
        <v/>
      </c>
      <c r="E98" s="25" t="str">
        <f>IF('2 - Lista upraw'!D99,'2 - Lista upraw'!D99,"")</f>
        <v/>
      </c>
      <c r="F98" s="25" t="str">
        <f>IF('2 - Lista upraw'!E99&lt;&gt;"",'2 - Lista upraw'!E99,"")</f>
        <v/>
      </c>
      <c r="G98" s="25" t="str">
        <f>IF('2 - Lista upraw'!F99&lt;&gt;"",'2 - Lista upraw'!F99,"")</f>
        <v/>
      </c>
      <c r="H98" s="25" t="str">
        <f>IF('2 - Lista upraw'!G99&lt;&gt;"",'2 - Lista upraw'!G99,"")</f>
        <v/>
      </c>
      <c r="I98" s="25" t="str">
        <f>IF('2 - Lista upraw'!H99&lt;&gt;"",'2 - Lista upraw'!H99,"")</f>
        <v/>
      </c>
      <c r="J98" s="32" t="str">
        <f>IF('2 - Lista upraw'!I99,'2 - Lista upraw'!I99,"")</f>
        <v/>
      </c>
      <c r="K98" s="25" t="str">
        <f>IF('2 - Lista upraw'!K99&lt;&gt;"",'2 - Lista upraw'!K99,"")</f>
        <v/>
      </c>
      <c r="L98" s="25" t="str">
        <f>IF('2 - Lista upraw'!L99,'2 - Lista upraw'!L99,"")</f>
        <v/>
      </c>
      <c r="M98" s="25" t="str">
        <f>IF('2 - Lista upraw'!M99,'2 - Lista upraw'!M99,"")</f>
        <v/>
      </c>
      <c r="N98" s="25" t="str">
        <f>IF('2 - Lista upraw'!N99,'2 - Lista upraw'!N99,"")</f>
        <v/>
      </c>
    </row>
    <row r="99" spans="1:14" x14ac:dyDescent="0.3">
      <c r="A99" s="25" t="str">
        <f>IF('2 - Lista upraw'!A100&lt;&gt;"",'2 - Lista upraw'!A100,"")</f>
        <v/>
      </c>
      <c r="B99" s="25" t="str">
        <f>IF('2 - Lista upraw'!B100&lt;&gt;"",'2 - Lista upraw'!B100,"")</f>
        <v/>
      </c>
      <c r="C99" s="25" t="str">
        <f>IF('2 - Lista upraw'!C100,'2 - Lista upraw'!C100,"")</f>
        <v/>
      </c>
      <c r="D99" s="25" t="str">
        <f>IF('2 - Lista upraw'!J100&lt;&gt;"",'2 - Lista upraw'!J100,"")</f>
        <v/>
      </c>
      <c r="E99" s="25" t="str">
        <f>IF('2 - Lista upraw'!D100,'2 - Lista upraw'!D100,"")</f>
        <v/>
      </c>
      <c r="F99" s="25" t="str">
        <f>IF('2 - Lista upraw'!E100&lt;&gt;"",'2 - Lista upraw'!E100,"")</f>
        <v/>
      </c>
      <c r="G99" s="25" t="str">
        <f>IF('2 - Lista upraw'!F100&lt;&gt;"",'2 - Lista upraw'!F100,"")</f>
        <v/>
      </c>
      <c r="H99" s="25" t="str">
        <f>IF('2 - Lista upraw'!G100&lt;&gt;"",'2 - Lista upraw'!G100,"")</f>
        <v/>
      </c>
      <c r="I99" s="25" t="str">
        <f>IF('2 - Lista upraw'!H100&lt;&gt;"",'2 - Lista upraw'!H100,"")</f>
        <v/>
      </c>
      <c r="J99" s="32" t="str">
        <f>IF('2 - Lista upraw'!I100,'2 - Lista upraw'!I100,"")</f>
        <v/>
      </c>
      <c r="K99" s="25" t="str">
        <f>IF('2 - Lista upraw'!K100&lt;&gt;"",'2 - Lista upraw'!K100,"")</f>
        <v/>
      </c>
      <c r="L99" s="25" t="str">
        <f>IF('2 - Lista upraw'!L100,'2 - Lista upraw'!L100,"")</f>
        <v/>
      </c>
      <c r="M99" s="25" t="str">
        <f>IF('2 - Lista upraw'!M100,'2 - Lista upraw'!M100,"")</f>
        <v/>
      </c>
      <c r="N99" s="25" t="str">
        <f>IF('2 - Lista upraw'!N100,'2 - Lista upraw'!N100,"")</f>
        <v/>
      </c>
    </row>
    <row r="100" spans="1:14" x14ac:dyDescent="0.3">
      <c r="A100" s="25" t="str">
        <f>IF('2 - Lista upraw'!A101&lt;&gt;"",'2 - Lista upraw'!A101,"")</f>
        <v/>
      </c>
      <c r="B100" s="25" t="str">
        <f>IF('2 - Lista upraw'!B101&lt;&gt;"",'2 - Lista upraw'!B101,"")</f>
        <v/>
      </c>
      <c r="C100" s="25" t="str">
        <f>IF('2 - Lista upraw'!C101,'2 - Lista upraw'!C101,"")</f>
        <v/>
      </c>
      <c r="D100" s="25" t="str">
        <f>IF('2 - Lista upraw'!J101&lt;&gt;"",'2 - Lista upraw'!J101,"")</f>
        <v/>
      </c>
      <c r="E100" s="25" t="str">
        <f>IF('2 - Lista upraw'!D101,'2 - Lista upraw'!D101,"")</f>
        <v/>
      </c>
      <c r="F100" s="25" t="str">
        <f>IF('2 - Lista upraw'!E101&lt;&gt;"",'2 - Lista upraw'!E101,"")</f>
        <v/>
      </c>
      <c r="G100" s="25" t="str">
        <f>IF('2 - Lista upraw'!F101&lt;&gt;"",'2 - Lista upraw'!F101,"")</f>
        <v/>
      </c>
      <c r="H100" s="25" t="str">
        <f>IF('2 - Lista upraw'!G101&lt;&gt;"",'2 - Lista upraw'!G101,"")</f>
        <v/>
      </c>
      <c r="I100" s="25" t="str">
        <f>IF('2 - Lista upraw'!H101&lt;&gt;"",'2 - Lista upraw'!H101,"")</f>
        <v/>
      </c>
      <c r="J100" s="32" t="str">
        <f>IF('2 - Lista upraw'!I101,'2 - Lista upraw'!I101,"")</f>
        <v/>
      </c>
      <c r="K100" s="25" t="str">
        <f>IF('2 - Lista upraw'!K101&lt;&gt;"",'2 - Lista upraw'!K101,"")</f>
        <v/>
      </c>
      <c r="L100" s="25" t="str">
        <f>IF('2 - Lista upraw'!L101,'2 - Lista upraw'!L101,"")</f>
        <v/>
      </c>
      <c r="M100" s="25" t="str">
        <f>IF('2 - Lista upraw'!M101,'2 - Lista upraw'!M101,"")</f>
        <v/>
      </c>
      <c r="N100" s="25" t="str">
        <f>IF('2 - Lista upraw'!N101,'2 - Lista upraw'!N101,"")</f>
        <v/>
      </c>
    </row>
    <row r="101" spans="1:14" x14ac:dyDescent="0.3">
      <c r="A101" s="25" t="str">
        <f>IF('2 - Lista upraw'!A102&lt;&gt;"",'2 - Lista upraw'!A102,"")</f>
        <v/>
      </c>
      <c r="B101" s="25" t="str">
        <f>IF('2 - Lista upraw'!B102&lt;&gt;"",'2 - Lista upraw'!B102,"")</f>
        <v/>
      </c>
      <c r="C101" s="25" t="str">
        <f>IF('2 - Lista upraw'!C102,'2 - Lista upraw'!C102,"")</f>
        <v/>
      </c>
      <c r="D101" s="25" t="str">
        <f>IF('2 - Lista upraw'!J102&lt;&gt;"",'2 - Lista upraw'!J102,"")</f>
        <v/>
      </c>
      <c r="E101" s="25" t="str">
        <f>IF('2 - Lista upraw'!D102,'2 - Lista upraw'!D102,"")</f>
        <v/>
      </c>
      <c r="F101" s="25" t="str">
        <f>IF('2 - Lista upraw'!E102&lt;&gt;"",'2 - Lista upraw'!E102,"")</f>
        <v/>
      </c>
      <c r="G101" s="25" t="str">
        <f>IF('2 - Lista upraw'!F102&lt;&gt;"",'2 - Lista upraw'!F102,"")</f>
        <v/>
      </c>
      <c r="H101" s="25" t="str">
        <f>IF('2 - Lista upraw'!G102&lt;&gt;"",'2 - Lista upraw'!G102,"")</f>
        <v/>
      </c>
      <c r="I101" s="25" t="str">
        <f>IF('2 - Lista upraw'!H102&lt;&gt;"",'2 - Lista upraw'!H102,"")</f>
        <v/>
      </c>
      <c r="J101" s="32" t="str">
        <f>IF('2 - Lista upraw'!I102,'2 - Lista upraw'!I102,"")</f>
        <v/>
      </c>
      <c r="K101" s="25" t="str">
        <f>IF('2 - Lista upraw'!K102&lt;&gt;"",'2 - Lista upraw'!K102,"")</f>
        <v/>
      </c>
      <c r="L101" s="25" t="str">
        <f>IF('2 - Lista upraw'!L102,'2 - Lista upraw'!L102,"")</f>
        <v/>
      </c>
      <c r="M101" s="25" t="str">
        <f>IF('2 - Lista upraw'!M102,'2 - Lista upraw'!M102,"")</f>
        <v/>
      </c>
      <c r="N101" s="25" t="str">
        <f>IF('2 - Lista upraw'!N102,'2 - Lista upraw'!N102,"")</f>
        <v/>
      </c>
    </row>
    <row r="102" spans="1:14" x14ac:dyDescent="0.3">
      <c r="A102" s="25" t="str">
        <f>IF('2 - Lista upraw'!A103&lt;&gt;"",'2 - Lista upraw'!A103,"")</f>
        <v/>
      </c>
      <c r="B102" s="25" t="str">
        <f>IF('2 - Lista upraw'!B103&lt;&gt;"",'2 - Lista upraw'!B103,"")</f>
        <v/>
      </c>
      <c r="C102" s="25" t="str">
        <f>IF('2 - Lista upraw'!C103,'2 - Lista upraw'!C103,"")</f>
        <v/>
      </c>
      <c r="D102" s="25" t="str">
        <f>IF('2 - Lista upraw'!J103&lt;&gt;"",'2 - Lista upraw'!J103,"")</f>
        <v/>
      </c>
      <c r="E102" s="25" t="str">
        <f>IF('2 - Lista upraw'!D103,'2 - Lista upraw'!D103,"")</f>
        <v/>
      </c>
      <c r="F102" s="25" t="str">
        <f>IF('2 - Lista upraw'!E103&lt;&gt;"",'2 - Lista upraw'!E103,"")</f>
        <v/>
      </c>
      <c r="G102" s="25" t="str">
        <f>IF('2 - Lista upraw'!F103&lt;&gt;"",'2 - Lista upraw'!F103,"")</f>
        <v/>
      </c>
      <c r="H102" s="25" t="str">
        <f>IF('2 - Lista upraw'!G103&lt;&gt;"",'2 - Lista upraw'!G103,"")</f>
        <v/>
      </c>
      <c r="I102" s="25" t="str">
        <f>IF('2 - Lista upraw'!H103&lt;&gt;"",'2 - Lista upraw'!H103,"")</f>
        <v/>
      </c>
      <c r="J102" s="32" t="str">
        <f>IF('2 - Lista upraw'!I103,'2 - Lista upraw'!I103,"")</f>
        <v/>
      </c>
      <c r="K102" s="25" t="str">
        <f>IF('2 - Lista upraw'!K103&lt;&gt;"",'2 - Lista upraw'!K103,"")</f>
        <v/>
      </c>
      <c r="L102" s="25" t="str">
        <f>IF('2 - Lista upraw'!L103,'2 - Lista upraw'!L103,"")</f>
        <v/>
      </c>
      <c r="M102" s="25" t="str">
        <f>IF('2 - Lista upraw'!M103,'2 - Lista upraw'!M103,"")</f>
        <v/>
      </c>
      <c r="N102" s="25" t="str">
        <f>IF('2 - Lista upraw'!N103,'2 - Lista upraw'!N103,"")</f>
        <v/>
      </c>
    </row>
    <row r="103" spans="1:14" x14ac:dyDescent="0.3">
      <c r="A103" s="25" t="str">
        <f>IF('2 - Lista upraw'!A104&lt;&gt;"",'2 - Lista upraw'!A104,"")</f>
        <v/>
      </c>
      <c r="B103" s="25" t="str">
        <f>IF('2 - Lista upraw'!B104&lt;&gt;"",'2 - Lista upraw'!B104,"")</f>
        <v/>
      </c>
      <c r="C103" s="25" t="str">
        <f>IF('2 - Lista upraw'!C104,'2 - Lista upraw'!C104,"")</f>
        <v/>
      </c>
      <c r="D103" s="25" t="str">
        <f>IF('2 - Lista upraw'!J104&lt;&gt;"",'2 - Lista upraw'!J104,"")</f>
        <v/>
      </c>
      <c r="E103" s="25" t="str">
        <f>IF('2 - Lista upraw'!D104,'2 - Lista upraw'!D104,"")</f>
        <v/>
      </c>
      <c r="F103" s="25" t="str">
        <f>IF('2 - Lista upraw'!E104&lt;&gt;"",'2 - Lista upraw'!E104,"")</f>
        <v/>
      </c>
      <c r="G103" s="25" t="str">
        <f>IF('2 - Lista upraw'!F104&lt;&gt;"",'2 - Lista upraw'!F104,"")</f>
        <v/>
      </c>
      <c r="H103" s="25" t="str">
        <f>IF('2 - Lista upraw'!G104&lt;&gt;"",'2 - Lista upraw'!G104,"")</f>
        <v/>
      </c>
      <c r="I103" s="25" t="str">
        <f>IF('2 - Lista upraw'!H104&lt;&gt;"",'2 - Lista upraw'!H104,"")</f>
        <v/>
      </c>
      <c r="J103" s="32" t="str">
        <f>IF('2 - Lista upraw'!I104,'2 - Lista upraw'!I104,"")</f>
        <v/>
      </c>
      <c r="K103" s="25" t="str">
        <f>IF('2 - Lista upraw'!K104&lt;&gt;"",'2 - Lista upraw'!K104,"")</f>
        <v/>
      </c>
      <c r="L103" s="25" t="str">
        <f>IF('2 - Lista upraw'!L104,'2 - Lista upraw'!L104,"")</f>
        <v/>
      </c>
      <c r="M103" s="25" t="str">
        <f>IF('2 - Lista upraw'!M104,'2 - Lista upraw'!M104,"")</f>
        <v/>
      </c>
      <c r="N103" s="25" t="str">
        <f>IF('2 - Lista upraw'!N104,'2 - Lista upraw'!N104,"")</f>
        <v/>
      </c>
    </row>
    <row r="104" spans="1:14" x14ac:dyDescent="0.3">
      <c r="A104" s="25" t="str">
        <f>IF('2 - Lista upraw'!A105&lt;&gt;"",'2 - Lista upraw'!A105,"")</f>
        <v/>
      </c>
      <c r="B104" s="25" t="str">
        <f>IF('2 - Lista upraw'!B105&lt;&gt;"",'2 - Lista upraw'!B105,"")</f>
        <v/>
      </c>
      <c r="C104" s="25" t="str">
        <f>IF('2 - Lista upraw'!C105,'2 - Lista upraw'!C105,"")</f>
        <v/>
      </c>
      <c r="D104" s="25" t="str">
        <f>IF('2 - Lista upraw'!J105&lt;&gt;"",'2 - Lista upraw'!J105,"")</f>
        <v/>
      </c>
      <c r="E104" s="25" t="str">
        <f>IF('2 - Lista upraw'!D105,'2 - Lista upraw'!D105,"")</f>
        <v/>
      </c>
      <c r="F104" s="25" t="str">
        <f>IF('2 - Lista upraw'!E105&lt;&gt;"",'2 - Lista upraw'!E105,"")</f>
        <v/>
      </c>
      <c r="G104" s="25" t="str">
        <f>IF('2 - Lista upraw'!F105&lt;&gt;"",'2 - Lista upraw'!F105,"")</f>
        <v/>
      </c>
      <c r="H104" s="25" t="str">
        <f>IF('2 - Lista upraw'!G105&lt;&gt;"",'2 - Lista upraw'!G105,"")</f>
        <v/>
      </c>
      <c r="I104" s="25" t="str">
        <f>IF('2 - Lista upraw'!H105&lt;&gt;"",'2 - Lista upraw'!H105,"")</f>
        <v/>
      </c>
      <c r="J104" s="32" t="str">
        <f>IF('2 - Lista upraw'!I105,'2 - Lista upraw'!I105,"")</f>
        <v/>
      </c>
      <c r="K104" s="25" t="str">
        <f>IF('2 - Lista upraw'!K105&lt;&gt;"",'2 - Lista upraw'!K105,"")</f>
        <v/>
      </c>
      <c r="L104" s="25" t="str">
        <f>IF('2 - Lista upraw'!L105,'2 - Lista upraw'!L105,"")</f>
        <v/>
      </c>
      <c r="M104" s="25" t="str">
        <f>IF('2 - Lista upraw'!M105,'2 - Lista upraw'!M105,"")</f>
        <v/>
      </c>
      <c r="N104" s="25" t="str">
        <f>IF('2 - Lista upraw'!N105,'2 - Lista upraw'!N105,"")</f>
        <v/>
      </c>
    </row>
    <row r="105" spans="1:14" x14ac:dyDescent="0.3">
      <c r="A105" s="25" t="str">
        <f>IF('2 - Lista upraw'!A106&lt;&gt;"",'2 - Lista upraw'!A106,"")</f>
        <v/>
      </c>
      <c r="B105" s="25" t="str">
        <f>IF('2 - Lista upraw'!B106&lt;&gt;"",'2 - Lista upraw'!B106,"")</f>
        <v/>
      </c>
      <c r="C105" s="25" t="str">
        <f>IF('2 - Lista upraw'!C106,'2 - Lista upraw'!C106,"")</f>
        <v/>
      </c>
      <c r="D105" s="25" t="str">
        <f>IF('2 - Lista upraw'!J106&lt;&gt;"",'2 - Lista upraw'!J106,"")</f>
        <v/>
      </c>
      <c r="E105" s="25" t="str">
        <f>IF('2 - Lista upraw'!D106,'2 - Lista upraw'!D106,"")</f>
        <v/>
      </c>
      <c r="F105" s="25" t="str">
        <f>IF('2 - Lista upraw'!E106&lt;&gt;"",'2 - Lista upraw'!E106,"")</f>
        <v/>
      </c>
      <c r="G105" s="25" t="str">
        <f>IF('2 - Lista upraw'!F106&lt;&gt;"",'2 - Lista upraw'!F106,"")</f>
        <v/>
      </c>
      <c r="H105" s="25" t="str">
        <f>IF('2 - Lista upraw'!G106&lt;&gt;"",'2 - Lista upraw'!G106,"")</f>
        <v/>
      </c>
      <c r="I105" s="25" t="str">
        <f>IF('2 - Lista upraw'!H106&lt;&gt;"",'2 - Lista upraw'!H106,"")</f>
        <v/>
      </c>
      <c r="J105" s="32" t="str">
        <f>IF('2 - Lista upraw'!I106,'2 - Lista upraw'!I106,"")</f>
        <v/>
      </c>
      <c r="K105" s="25" t="str">
        <f>IF('2 - Lista upraw'!K106&lt;&gt;"",'2 - Lista upraw'!K106,"")</f>
        <v/>
      </c>
      <c r="L105" s="25" t="str">
        <f>IF('2 - Lista upraw'!L106,'2 - Lista upraw'!L106,"")</f>
        <v/>
      </c>
      <c r="M105" s="25" t="str">
        <f>IF('2 - Lista upraw'!M106,'2 - Lista upraw'!M106,"")</f>
        <v/>
      </c>
      <c r="N105" s="25" t="str">
        <f>IF('2 - Lista upraw'!N106,'2 - Lista upraw'!N106,"")</f>
        <v/>
      </c>
    </row>
    <row r="106" spans="1:14" x14ac:dyDescent="0.3">
      <c r="A106" s="25" t="str">
        <f>IF('2 - Lista upraw'!A107&lt;&gt;"",'2 - Lista upraw'!A107,"")</f>
        <v/>
      </c>
      <c r="B106" s="25" t="str">
        <f>IF('2 - Lista upraw'!B107&lt;&gt;"",'2 - Lista upraw'!B107,"")</f>
        <v/>
      </c>
      <c r="C106" s="25" t="str">
        <f>IF('2 - Lista upraw'!C107,'2 - Lista upraw'!C107,"")</f>
        <v/>
      </c>
      <c r="D106" s="25" t="str">
        <f>IF('2 - Lista upraw'!J107&lt;&gt;"",'2 - Lista upraw'!J107,"")</f>
        <v/>
      </c>
      <c r="E106" s="25" t="str">
        <f>IF('2 - Lista upraw'!D107,'2 - Lista upraw'!D107,"")</f>
        <v/>
      </c>
      <c r="F106" s="25" t="str">
        <f>IF('2 - Lista upraw'!E107&lt;&gt;"",'2 - Lista upraw'!E107,"")</f>
        <v/>
      </c>
      <c r="G106" s="25" t="str">
        <f>IF('2 - Lista upraw'!F107&lt;&gt;"",'2 - Lista upraw'!F107,"")</f>
        <v/>
      </c>
      <c r="H106" s="25" t="str">
        <f>IF('2 - Lista upraw'!G107&lt;&gt;"",'2 - Lista upraw'!G107,"")</f>
        <v/>
      </c>
      <c r="I106" s="25" t="str">
        <f>IF('2 - Lista upraw'!H107&lt;&gt;"",'2 - Lista upraw'!H107,"")</f>
        <v/>
      </c>
      <c r="J106" s="32" t="str">
        <f>IF('2 - Lista upraw'!I107,'2 - Lista upraw'!I107,"")</f>
        <v/>
      </c>
      <c r="K106" s="25" t="str">
        <f>IF('2 - Lista upraw'!K107&lt;&gt;"",'2 - Lista upraw'!K107,"")</f>
        <v/>
      </c>
      <c r="L106" s="25" t="str">
        <f>IF('2 - Lista upraw'!L107,'2 - Lista upraw'!L107,"")</f>
        <v/>
      </c>
      <c r="M106" s="25" t="str">
        <f>IF('2 - Lista upraw'!M107,'2 - Lista upraw'!M107,"")</f>
        <v/>
      </c>
      <c r="N106" s="25" t="str">
        <f>IF('2 - Lista upraw'!N107,'2 - Lista upraw'!N107,"")</f>
        <v/>
      </c>
    </row>
    <row r="107" spans="1:14" x14ac:dyDescent="0.3">
      <c r="A107" s="25" t="str">
        <f>IF('2 - Lista upraw'!A108&lt;&gt;"",'2 - Lista upraw'!A108,"")</f>
        <v/>
      </c>
      <c r="B107" s="25" t="str">
        <f>IF('2 - Lista upraw'!B108&lt;&gt;"",'2 - Lista upraw'!B108,"")</f>
        <v/>
      </c>
      <c r="C107" s="25" t="str">
        <f>IF('2 - Lista upraw'!C108,'2 - Lista upraw'!C108,"")</f>
        <v/>
      </c>
      <c r="D107" s="25" t="str">
        <f>IF('2 - Lista upraw'!J108&lt;&gt;"",'2 - Lista upraw'!J108,"")</f>
        <v/>
      </c>
      <c r="E107" s="25" t="str">
        <f>IF('2 - Lista upraw'!D108,'2 - Lista upraw'!D108,"")</f>
        <v/>
      </c>
      <c r="F107" s="25" t="str">
        <f>IF('2 - Lista upraw'!E108&lt;&gt;"",'2 - Lista upraw'!E108,"")</f>
        <v/>
      </c>
      <c r="G107" s="25" t="str">
        <f>IF('2 - Lista upraw'!F108&lt;&gt;"",'2 - Lista upraw'!F108,"")</f>
        <v/>
      </c>
      <c r="H107" s="25" t="str">
        <f>IF('2 - Lista upraw'!G108&lt;&gt;"",'2 - Lista upraw'!G108,"")</f>
        <v/>
      </c>
      <c r="I107" s="25" t="str">
        <f>IF('2 - Lista upraw'!H108&lt;&gt;"",'2 - Lista upraw'!H108,"")</f>
        <v/>
      </c>
      <c r="J107" s="32" t="str">
        <f>IF('2 - Lista upraw'!I108,'2 - Lista upraw'!I108,"")</f>
        <v/>
      </c>
      <c r="K107" s="25" t="str">
        <f>IF('2 - Lista upraw'!K108&lt;&gt;"",'2 - Lista upraw'!K108,"")</f>
        <v/>
      </c>
      <c r="L107" s="25" t="str">
        <f>IF('2 - Lista upraw'!L108,'2 - Lista upraw'!L108,"")</f>
        <v/>
      </c>
      <c r="M107" s="25" t="str">
        <f>IF('2 - Lista upraw'!M108,'2 - Lista upraw'!M108,"")</f>
        <v/>
      </c>
      <c r="N107" s="25" t="str">
        <f>IF('2 - Lista upraw'!N108,'2 - Lista upraw'!N108,"")</f>
        <v/>
      </c>
    </row>
    <row r="108" spans="1:14" x14ac:dyDescent="0.3">
      <c r="A108" s="25" t="str">
        <f>IF('2 - Lista upraw'!A109&lt;&gt;"",'2 - Lista upraw'!A109,"")</f>
        <v/>
      </c>
      <c r="B108" s="25" t="str">
        <f>IF('2 - Lista upraw'!B109&lt;&gt;"",'2 - Lista upraw'!B109,"")</f>
        <v/>
      </c>
      <c r="C108" s="25" t="str">
        <f>IF('2 - Lista upraw'!C109,'2 - Lista upraw'!C109,"")</f>
        <v/>
      </c>
      <c r="D108" s="25" t="str">
        <f>IF('2 - Lista upraw'!J109&lt;&gt;"",'2 - Lista upraw'!J109,"")</f>
        <v/>
      </c>
      <c r="E108" s="25" t="str">
        <f>IF('2 - Lista upraw'!D109,'2 - Lista upraw'!D109,"")</f>
        <v/>
      </c>
      <c r="F108" s="25" t="str">
        <f>IF('2 - Lista upraw'!E109&lt;&gt;"",'2 - Lista upraw'!E109,"")</f>
        <v/>
      </c>
      <c r="G108" s="25" t="str">
        <f>IF('2 - Lista upraw'!F109&lt;&gt;"",'2 - Lista upraw'!F109,"")</f>
        <v/>
      </c>
      <c r="H108" s="25" t="str">
        <f>IF('2 - Lista upraw'!G109&lt;&gt;"",'2 - Lista upraw'!G109,"")</f>
        <v/>
      </c>
      <c r="I108" s="25" t="str">
        <f>IF('2 - Lista upraw'!H109&lt;&gt;"",'2 - Lista upraw'!H109,"")</f>
        <v/>
      </c>
      <c r="J108" s="32" t="str">
        <f>IF('2 - Lista upraw'!I109,'2 - Lista upraw'!I109,"")</f>
        <v/>
      </c>
      <c r="K108" s="25" t="str">
        <f>IF('2 - Lista upraw'!K109&lt;&gt;"",'2 - Lista upraw'!K109,"")</f>
        <v/>
      </c>
      <c r="L108" s="25" t="str">
        <f>IF('2 - Lista upraw'!L109,'2 - Lista upraw'!L109,"")</f>
        <v/>
      </c>
      <c r="M108" s="25" t="str">
        <f>IF('2 - Lista upraw'!M109,'2 - Lista upraw'!M109,"")</f>
        <v/>
      </c>
      <c r="N108" s="25" t="str">
        <f>IF('2 - Lista upraw'!N109,'2 - Lista upraw'!N109,"")</f>
        <v/>
      </c>
    </row>
    <row r="109" spans="1:14" x14ac:dyDescent="0.3">
      <c r="A109" s="25" t="str">
        <f>IF('2 - Lista upraw'!A110&lt;&gt;"",'2 - Lista upraw'!A110,"")</f>
        <v/>
      </c>
      <c r="B109" s="25" t="str">
        <f>IF('2 - Lista upraw'!B110&lt;&gt;"",'2 - Lista upraw'!B110,"")</f>
        <v/>
      </c>
      <c r="C109" s="25" t="str">
        <f>IF('2 - Lista upraw'!C110,'2 - Lista upraw'!C110,"")</f>
        <v/>
      </c>
      <c r="D109" s="25" t="str">
        <f>IF('2 - Lista upraw'!J110&lt;&gt;"",'2 - Lista upraw'!J110,"")</f>
        <v/>
      </c>
      <c r="E109" s="25" t="str">
        <f>IF('2 - Lista upraw'!D110,'2 - Lista upraw'!D110,"")</f>
        <v/>
      </c>
      <c r="F109" s="25" t="str">
        <f>IF('2 - Lista upraw'!E110&lt;&gt;"",'2 - Lista upraw'!E110,"")</f>
        <v/>
      </c>
      <c r="G109" s="25" t="str">
        <f>IF('2 - Lista upraw'!F110&lt;&gt;"",'2 - Lista upraw'!F110,"")</f>
        <v/>
      </c>
      <c r="H109" s="25" t="str">
        <f>IF('2 - Lista upraw'!G110&lt;&gt;"",'2 - Lista upraw'!G110,"")</f>
        <v/>
      </c>
      <c r="I109" s="25" t="str">
        <f>IF('2 - Lista upraw'!H110&lt;&gt;"",'2 - Lista upraw'!H110,"")</f>
        <v/>
      </c>
      <c r="J109" s="32" t="str">
        <f>IF('2 - Lista upraw'!I110,'2 - Lista upraw'!I110,"")</f>
        <v/>
      </c>
      <c r="K109" s="25" t="str">
        <f>IF('2 - Lista upraw'!K110&lt;&gt;"",'2 - Lista upraw'!K110,"")</f>
        <v/>
      </c>
      <c r="L109" s="25" t="str">
        <f>IF('2 - Lista upraw'!L110,'2 - Lista upraw'!L110,"")</f>
        <v/>
      </c>
      <c r="M109" s="25" t="str">
        <f>IF('2 - Lista upraw'!M110,'2 - Lista upraw'!M110,"")</f>
        <v/>
      </c>
      <c r="N109" s="25" t="str">
        <f>IF('2 - Lista upraw'!N110,'2 - Lista upraw'!N110,"")</f>
        <v/>
      </c>
    </row>
  </sheetData>
  <mergeCells count="19">
    <mergeCell ref="H8:H9"/>
    <mergeCell ref="I8:I9"/>
    <mergeCell ref="J8:J9"/>
    <mergeCell ref="K8:K9"/>
    <mergeCell ref="P5:S10"/>
    <mergeCell ref="A5:N6"/>
    <mergeCell ref="A8:A9"/>
    <mergeCell ref="B8:B9"/>
    <mergeCell ref="D8:D9"/>
    <mergeCell ref="F8:F9"/>
    <mergeCell ref="G8:G9"/>
    <mergeCell ref="A1:N1"/>
    <mergeCell ref="A2:D4"/>
    <mergeCell ref="E2:G2"/>
    <mergeCell ref="H2:N2"/>
    <mergeCell ref="E3:G3"/>
    <mergeCell ref="H3:N3"/>
    <mergeCell ref="E4:G4"/>
    <mergeCell ref="H4:N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&amp;R&amp;14&amp;K00-048SEZON 2025</oddHeader>
    <oddFooter>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501826E-D90A-4B15-94BE-17E4832372D7}">
            <xm:f>IF(KONTROLKI!$R4=1,1,0)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A11:N109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1667-8EFE-450A-986A-3192050A2CF1}">
  <dimension ref="A1:X102"/>
  <sheetViews>
    <sheetView workbookViewId="0">
      <selection activeCell="X3" sqref="X3"/>
    </sheetView>
  </sheetViews>
  <sheetFormatPr defaultRowHeight="14.4" x14ac:dyDescent="0.3"/>
  <cols>
    <col min="1" max="14" width="5" customWidth="1"/>
    <col min="15" max="15" width="6.88671875" style="12" customWidth="1"/>
    <col min="16" max="16" width="9.33203125" customWidth="1"/>
    <col min="17" max="17" width="8.21875" customWidth="1"/>
    <col min="18" max="18" width="9.6640625" customWidth="1"/>
    <col min="19" max="23" width="8.6640625" customWidth="1"/>
    <col min="24" max="24" width="8.77734375" customWidth="1"/>
    <col min="25" max="25" width="10.21875" customWidth="1"/>
    <col min="26" max="27" width="8.6640625" customWidth="1"/>
  </cols>
  <sheetData>
    <row r="1" spans="1:24" x14ac:dyDescent="0.3">
      <c r="A1" s="1" t="s">
        <v>309</v>
      </c>
      <c r="B1" s="1"/>
      <c r="C1" s="1"/>
      <c r="D1" s="1"/>
      <c r="E1" s="26">
        <f>IF(AND(P1&gt;0,P1=R1,SUM(U1:X1)=0),1,IF(P1=0,1,0))</f>
        <v>1</v>
      </c>
      <c r="F1" s="1" t="s">
        <v>314</v>
      </c>
      <c r="G1" s="1"/>
      <c r="O1" s="13" t="s">
        <v>188</v>
      </c>
      <c r="P1" s="6">
        <f>SUM(P3:P102)</f>
        <v>0</v>
      </c>
      <c r="R1" s="6">
        <f>SUM(R3:R102)</f>
        <v>0</v>
      </c>
      <c r="T1" s="6">
        <f>SUM(T3:T102)</f>
        <v>0</v>
      </c>
      <c r="U1" s="6">
        <f>SUM(U3:U102)</f>
        <v>0</v>
      </c>
      <c r="V1" s="6">
        <f t="shared" ref="V1:X1" si="0">SUM(V3:V102)</f>
        <v>0</v>
      </c>
      <c r="W1" s="6">
        <f t="shared" si="0"/>
        <v>0</v>
      </c>
      <c r="X1" s="6">
        <f t="shared" si="0"/>
        <v>0</v>
      </c>
    </row>
    <row r="2" spans="1:24" ht="45.6" customHeight="1" x14ac:dyDescent="0.3">
      <c r="A2" s="27" t="s">
        <v>315</v>
      </c>
      <c r="B2" s="8"/>
      <c r="E2" s="28">
        <f>IF(SUM(T3:T102)&gt;0,1,0)</f>
        <v>0</v>
      </c>
      <c r="P2" s="108" t="s">
        <v>187</v>
      </c>
      <c r="Q2" s="108" t="s">
        <v>312</v>
      </c>
      <c r="R2" s="109" t="s">
        <v>313</v>
      </c>
      <c r="S2" s="108" t="s">
        <v>310</v>
      </c>
      <c r="T2" s="108" t="s">
        <v>311</v>
      </c>
      <c r="U2" s="108" t="s">
        <v>408</v>
      </c>
      <c r="V2" s="108" t="s">
        <v>409</v>
      </c>
      <c r="W2" s="108" t="s">
        <v>410</v>
      </c>
      <c r="X2" s="108" t="s">
        <v>419</v>
      </c>
    </row>
    <row r="3" spans="1:24" x14ac:dyDescent="0.3">
      <c r="A3" s="6">
        <f>IF('2 - Lista upraw'!A11&lt;&gt;"",1,0)</f>
        <v>0</v>
      </c>
      <c r="B3" s="6">
        <f>IF('2 - Lista upraw'!B11&lt;&gt;"",1,0)</f>
        <v>0</v>
      </c>
      <c r="C3" s="6">
        <f>IF('2 - Lista upraw'!C11&lt;&gt;"",1,0)</f>
        <v>0</v>
      </c>
      <c r="D3" s="6">
        <f>IF('2 - Lista upraw'!D11&lt;&gt;"",1,0)</f>
        <v>0</v>
      </c>
      <c r="E3" s="6">
        <f>IF('2 - Lista upraw'!E11&lt;&gt;"",1,0)</f>
        <v>0</v>
      </c>
      <c r="F3" s="6">
        <f>IF('2 - Lista upraw'!F11&lt;&gt;"",1,0)</f>
        <v>0</v>
      </c>
      <c r="G3" s="6">
        <f>IF('2 - Lista upraw'!G11&lt;&gt;"",1,0)</f>
        <v>0</v>
      </c>
      <c r="H3" s="6">
        <f>IF('2 - Lista upraw'!H11&lt;&gt;"",1,0)</f>
        <v>0</v>
      </c>
      <c r="I3" s="6">
        <f>IF('2 - Lista upraw'!I11&lt;&gt;"",1,0)</f>
        <v>0</v>
      </c>
      <c r="J3" s="6">
        <f>IF('2 - Lista upraw'!J11&lt;&gt;"",1,0)</f>
        <v>0</v>
      </c>
      <c r="K3" s="6">
        <f>IF('2 - Lista upraw'!K11&lt;&gt;"",1,0)</f>
        <v>0</v>
      </c>
      <c r="L3" s="6">
        <f>IF('2 - Lista upraw'!L11&lt;&gt;"",1,0)</f>
        <v>0</v>
      </c>
      <c r="M3" s="6">
        <f>IF('2 - Lista upraw'!M11&lt;&gt;"",1,0)</f>
        <v>0</v>
      </c>
      <c r="N3" s="6">
        <f>IF('2 - Lista upraw'!N11&lt;&gt;"",1,0)</f>
        <v>0</v>
      </c>
      <c r="P3" s="6">
        <f>IF(SUM(A3:N3)&gt;0,1,0)</f>
        <v>0</v>
      </c>
      <c r="Q3" s="6">
        <f>IF(P3=1,SUM(B3:N3),0)</f>
        <v>0</v>
      </c>
      <c r="R3" s="6" t="str">
        <f>IF(P3,IF(Q3=13,1,0),"")</f>
        <v/>
      </c>
      <c r="S3">
        <f>IF(SUM(P4:P102)&gt;0,1,0)</f>
        <v>0</v>
      </c>
      <c r="T3">
        <f>IF(AND(P3=0,S3=1),1,0)</f>
        <v>0</v>
      </c>
      <c r="U3">
        <f>IF('2 - Lista upraw'!D11&gt;'2 - Lista upraw'!C11,1,0)</f>
        <v>0</v>
      </c>
      <c r="V3">
        <f>IF('2 - Lista upraw'!L11&gt;'2 - Lista upraw'!C11,1,0)</f>
        <v>0</v>
      </c>
      <c r="W3">
        <f>IF('2 - Lista upraw'!L11&gt;'2 - Lista upraw'!D11,1,0)</f>
        <v>0</v>
      </c>
      <c r="X3">
        <f>IF(P3,IF(IFERROR(MATCH('2 - Lista upraw'!J11,Tab.GATUNKI[Gatunki],0),0)=0,1,0),0)</f>
        <v>0</v>
      </c>
    </row>
    <row r="4" spans="1:24" x14ac:dyDescent="0.3">
      <c r="A4" s="6">
        <f>IF('2 - Lista upraw'!A12&lt;&gt;"",1,0)</f>
        <v>0</v>
      </c>
      <c r="B4" s="6">
        <f>IF('2 - Lista upraw'!B12&lt;&gt;"",1,0)</f>
        <v>0</v>
      </c>
      <c r="C4" s="6">
        <f>IF('2 - Lista upraw'!C12&lt;&gt;"",1,0)</f>
        <v>0</v>
      </c>
      <c r="D4" s="6">
        <f>IF('2 - Lista upraw'!D12&lt;&gt;"",1,0)</f>
        <v>0</v>
      </c>
      <c r="E4" s="6">
        <f>IF('2 - Lista upraw'!E12&lt;&gt;"",1,0)</f>
        <v>0</v>
      </c>
      <c r="F4" s="6">
        <f>IF('2 - Lista upraw'!F12&lt;&gt;"",1,0)</f>
        <v>0</v>
      </c>
      <c r="G4" s="6">
        <f>IF('2 - Lista upraw'!G12&lt;&gt;"",1,0)</f>
        <v>0</v>
      </c>
      <c r="H4" s="6">
        <f>IF('2 - Lista upraw'!H12&lt;&gt;"",1,0)</f>
        <v>0</v>
      </c>
      <c r="I4" s="6">
        <f>IF('2 - Lista upraw'!I12&lt;&gt;"",1,0)</f>
        <v>0</v>
      </c>
      <c r="J4" s="6">
        <f>IF('2 - Lista upraw'!J12&lt;&gt;"",1,0)</f>
        <v>0</v>
      </c>
      <c r="K4" s="6">
        <f>IF('2 - Lista upraw'!K12&lt;&gt;"",1,0)</f>
        <v>0</v>
      </c>
      <c r="L4" s="6">
        <f>IF('2 - Lista upraw'!L12&lt;&gt;"",1,0)</f>
        <v>0</v>
      </c>
      <c r="M4" s="6">
        <f>IF('2 - Lista upraw'!M12&lt;&gt;"",1,0)</f>
        <v>0</v>
      </c>
      <c r="N4" s="6">
        <f>IF('2 - Lista upraw'!N12&lt;&gt;"",1,0)</f>
        <v>0</v>
      </c>
      <c r="P4" s="6">
        <f t="shared" ref="P4:P42" si="1">IF(SUM(A4:N4)&gt;0,1,0)</f>
        <v>0</v>
      </c>
      <c r="Q4" s="6">
        <f t="shared" ref="Q4:Q42" si="2">IF(P4=1,SUM(B4:N4),0)</f>
        <v>0</v>
      </c>
      <c r="R4" s="6" t="str">
        <f t="shared" ref="R4:R67" si="3">IF(P4,IF(AND(Q4=13,SUM(U4:X4)=0),1,0),"")</f>
        <v/>
      </c>
      <c r="S4">
        <f>IF(SUM(P5:P$102)&gt;0,1,0)</f>
        <v>0</v>
      </c>
      <c r="T4">
        <f t="shared" ref="T4:T67" si="4">IF(AND(P4=0,S4=1),1,0)</f>
        <v>0</v>
      </c>
      <c r="U4">
        <f>IF('2 - Lista upraw'!D12&gt;'2 - Lista upraw'!C12,1,0)</f>
        <v>0</v>
      </c>
      <c r="V4">
        <f>IF('2 - Lista upraw'!L12&gt;'2 - Lista upraw'!C12,1,0)</f>
        <v>0</v>
      </c>
      <c r="W4">
        <f>IF('2 - Lista upraw'!L12&gt;'2 - Lista upraw'!D12,1,0)</f>
        <v>0</v>
      </c>
      <c r="X4">
        <f>IF(P4,IF(IFERROR(MATCH('2 - Lista upraw'!J12,Tab.GATUNKI[Gatunki],0),0)=0,1,0),0)</f>
        <v>0</v>
      </c>
    </row>
    <row r="5" spans="1:24" x14ac:dyDescent="0.3">
      <c r="A5" s="6">
        <f>IF('2 - Lista upraw'!A13&lt;&gt;"",1,0)</f>
        <v>0</v>
      </c>
      <c r="B5" s="6">
        <f>IF('2 - Lista upraw'!B13&lt;&gt;"",1,0)</f>
        <v>0</v>
      </c>
      <c r="C5" s="6">
        <f>IF('2 - Lista upraw'!C13&lt;&gt;"",1,0)</f>
        <v>0</v>
      </c>
      <c r="D5" s="6">
        <f>IF('2 - Lista upraw'!D13&lt;&gt;"",1,0)</f>
        <v>0</v>
      </c>
      <c r="E5" s="6">
        <f>IF('2 - Lista upraw'!E13&lt;&gt;"",1,0)</f>
        <v>0</v>
      </c>
      <c r="F5" s="6">
        <f>IF('2 - Lista upraw'!F13&lt;&gt;"",1,0)</f>
        <v>0</v>
      </c>
      <c r="G5" s="6">
        <f>IF('2 - Lista upraw'!G13&lt;&gt;"",1,0)</f>
        <v>0</v>
      </c>
      <c r="H5" s="6">
        <f>IF('2 - Lista upraw'!H13&lt;&gt;"",1,0)</f>
        <v>0</v>
      </c>
      <c r="I5" s="6">
        <f>IF('2 - Lista upraw'!I13&lt;&gt;"",1,0)</f>
        <v>0</v>
      </c>
      <c r="J5" s="6">
        <f>IF('2 - Lista upraw'!J13&lt;&gt;"",1,0)</f>
        <v>0</v>
      </c>
      <c r="K5" s="6">
        <f>IF('2 - Lista upraw'!K13&lt;&gt;"",1,0)</f>
        <v>0</v>
      </c>
      <c r="L5" s="6">
        <f>IF('2 - Lista upraw'!L13&lt;&gt;"",1,0)</f>
        <v>0</v>
      </c>
      <c r="M5" s="6">
        <f>IF('2 - Lista upraw'!M13&lt;&gt;"",1,0)</f>
        <v>0</v>
      </c>
      <c r="N5" s="6">
        <f>IF('2 - Lista upraw'!N13&lt;&gt;"",1,0)</f>
        <v>0</v>
      </c>
      <c r="P5" s="6">
        <f t="shared" si="1"/>
        <v>0</v>
      </c>
      <c r="Q5" s="6">
        <f t="shared" si="2"/>
        <v>0</v>
      </c>
      <c r="R5" s="6" t="str">
        <f t="shared" si="3"/>
        <v/>
      </c>
      <c r="S5">
        <f>IF(SUM(P6:P$102)&gt;0,1,0)</f>
        <v>0</v>
      </c>
      <c r="T5">
        <f t="shared" si="4"/>
        <v>0</v>
      </c>
      <c r="U5">
        <f>IF('2 - Lista upraw'!D13&gt;'2 - Lista upraw'!C13,1,0)</f>
        <v>0</v>
      </c>
      <c r="V5">
        <f>IF('2 - Lista upraw'!L13&gt;'2 - Lista upraw'!C13,1,0)</f>
        <v>0</v>
      </c>
      <c r="W5">
        <f>IF('2 - Lista upraw'!L13&gt;'2 - Lista upraw'!D13,1,0)</f>
        <v>0</v>
      </c>
      <c r="X5">
        <f>IF(P5,IF(IFERROR(MATCH('2 - Lista upraw'!J13,Tab.GATUNKI[Gatunki],0),0)=0,1,0),0)</f>
        <v>0</v>
      </c>
    </row>
    <row r="6" spans="1:24" x14ac:dyDescent="0.3">
      <c r="A6" s="6">
        <f>IF('2 - Lista upraw'!A14&lt;&gt;"",1,0)</f>
        <v>0</v>
      </c>
      <c r="B6" s="6">
        <f>IF('2 - Lista upraw'!B14&lt;&gt;"",1,0)</f>
        <v>0</v>
      </c>
      <c r="C6" s="6">
        <f>IF('2 - Lista upraw'!C14&lt;&gt;"",1,0)</f>
        <v>0</v>
      </c>
      <c r="D6" s="6">
        <f>IF('2 - Lista upraw'!D14&lt;&gt;"",1,0)</f>
        <v>0</v>
      </c>
      <c r="E6" s="6">
        <f>IF('2 - Lista upraw'!E14&lt;&gt;"",1,0)</f>
        <v>0</v>
      </c>
      <c r="F6" s="6">
        <f>IF('2 - Lista upraw'!F14&lt;&gt;"",1,0)</f>
        <v>0</v>
      </c>
      <c r="G6" s="6">
        <f>IF('2 - Lista upraw'!G14&lt;&gt;"",1,0)</f>
        <v>0</v>
      </c>
      <c r="H6" s="6">
        <f>IF('2 - Lista upraw'!H14&lt;&gt;"",1,0)</f>
        <v>0</v>
      </c>
      <c r="I6" s="6">
        <f>IF('2 - Lista upraw'!I14&lt;&gt;"",1,0)</f>
        <v>0</v>
      </c>
      <c r="J6" s="6">
        <f>IF('2 - Lista upraw'!J14&lt;&gt;"",1,0)</f>
        <v>0</v>
      </c>
      <c r="K6" s="6">
        <f>IF('2 - Lista upraw'!K14&lt;&gt;"",1,0)</f>
        <v>0</v>
      </c>
      <c r="L6" s="6">
        <f>IF('2 - Lista upraw'!L14&lt;&gt;"",1,0)</f>
        <v>0</v>
      </c>
      <c r="M6" s="6">
        <f>IF('2 - Lista upraw'!M14&lt;&gt;"",1,0)</f>
        <v>0</v>
      </c>
      <c r="N6" s="6">
        <f>IF('2 - Lista upraw'!N14&lt;&gt;"",1,0)</f>
        <v>0</v>
      </c>
      <c r="P6" s="6">
        <f t="shared" si="1"/>
        <v>0</v>
      </c>
      <c r="Q6" s="6">
        <f t="shared" si="2"/>
        <v>0</v>
      </c>
      <c r="R6" s="6" t="str">
        <f t="shared" si="3"/>
        <v/>
      </c>
      <c r="S6">
        <f>IF(SUM(P7:P$102)&gt;0,1,0)</f>
        <v>0</v>
      </c>
      <c r="T6">
        <f t="shared" si="4"/>
        <v>0</v>
      </c>
      <c r="U6">
        <f>IF('2 - Lista upraw'!D14&gt;'2 - Lista upraw'!C14,1,0)</f>
        <v>0</v>
      </c>
      <c r="V6">
        <f>IF('2 - Lista upraw'!L14&gt;'2 - Lista upraw'!C14,1,0)</f>
        <v>0</v>
      </c>
      <c r="W6">
        <f>IF('2 - Lista upraw'!L14&gt;'2 - Lista upraw'!D14,1,0)</f>
        <v>0</v>
      </c>
      <c r="X6">
        <f>IF(P6,IF(IFERROR(MATCH('2 - Lista upraw'!J14,Tab.GATUNKI[Gatunki],0),0)=0,1,0),0)</f>
        <v>0</v>
      </c>
    </row>
    <row r="7" spans="1:24" x14ac:dyDescent="0.3">
      <c r="A7" s="6">
        <f>IF('2 - Lista upraw'!A15&lt;&gt;"",1,0)</f>
        <v>0</v>
      </c>
      <c r="B7" s="6">
        <f>IF('2 - Lista upraw'!B15&lt;&gt;"",1,0)</f>
        <v>0</v>
      </c>
      <c r="C7" s="6">
        <f>IF('2 - Lista upraw'!C15&lt;&gt;"",1,0)</f>
        <v>0</v>
      </c>
      <c r="D7" s="6">
        <f>IF('2 - Lista upraw'!D15&lt;&gt;"",1,0)</f>
        <v>0</v>
      </c>
      <c r="E7" s="6">
        <f>IF('2 - Lista upraw'!E15&lt;&gt;"",1,0)</f>
        <v>0</v>
      </c>
      <c r="F7" s="6">
        <f>IF('2 - Lista upraw'!F15&lt;&gt;"",1,0)</f>
        <v>0</v>
      </c>
      <c r="G7" s="6">
        <f>IF('2 - Lista upraw'!G15&lt;&gt;"",1,0)</f>
        <v>0</v>
      </c>
      <c r="H7" s="6">
        <f>IF('2 - Lista upraw'!H15&lt;&gt;"",1,0)</f>
        <v>0</v>
      </c>
      <c r="I7" s="6">
        <f>IF('2 - Lista upraw'!I15&lt;&gt;"",1,0)</f>
        <v>0</v>
      </c>
      <c r="J7" s="6">
        <f>IF('2 - Lista upraw'!J15&lt;&gt;"",1,0)</f>
        <v>0</v>
      </c>
      <c r="K7" s="6">
        <f>IF('2 - Lista upraw'!K15&lt;&gt;"",1,0)</f>
        <v>0</v>
      </c>
      <c r="L7" s="6">
        <f>IF('2 - Lista upraw'!L15&lt;&gt;"",1,0)</f>
        <v>0</v>
      </c>
      <c r="M7" s="6">
        <f>IF('2 - Lista upraw'!M15&lt;&gt;"",1,0)</f>
        <v>0</v>
      </c>
      <c r="N7" s="6">
        <f>IF('2 - Lista upraw'!N15&lt;&gt;"",1,0)</f>
        <v>0</v>
      </c>
      <c r="P7" s="6">
        <f t="shared" si="1"/>
        <v>0</v>
      </c>
      <c r="Q7" s="6">
        <f t="shared" si="2"/>
        <v>0</v>
      </c>
      <c r="R7" s="6" t="str">
        <f t="shared" si="3"/>
        <v/>
      </c>
      <c r="S7">
        <f>IF(SUM(P8:P$102)&gt;0,1,0)</f>
        <v>0</v>
      </c>
      <c r="T7">
        <f t="shared" si="4"/>
        <v>0</v>
      </c>
      <c r="U7">
        <f>IF('2 - Lista upraw'!D15&gt;'2 - Lista upraw'!C15,1,0)</f>
        <v>0</v>
      </c>
      <c r="V7">
        <f>IF('2 - Lista upraw'!L15&gt;'2 - Lista upraw'!C15,1,0)</f>
        <v>0</v>
      </c>
      <c r="W7">
        <f>IF('2 - Lista upraw'!L15&gt;'2 - Lista upraw'!D15,1,0)</f>
        <v>0</v>
      </c>
      <c r="X7">
        <f>IF(P7,IF(IFERROR(MATCH('2 - Lista upraw'!J15,Tab.GATUNKI[Gatunki],0),0)=0,1,0),0)</f>
        <v>0</v>
      </c>
    </row>
    <row r="8" spans="1:24" x14ac:dyDescent="0.3">
      <c r="A8" s="6">
        <f>IF('2 - Lista upraw'!A16&lt;&gt;"",1,0)</f>
        <v>0</v>
      </c>
      <c r="B8" s="6">
        <f>IF('2 - Lista upraw'!B16&lt;&gt;"",1,0)</f>
        <v>0</v>
      </c>
      <c r="C8" s="6">
        <f>IF('2 - Lista upraw'!C16&lt;&gt;"",1,0)</f>
        <v>0</v>
      </c>
      <c r="D8" s="6">
        <f>IF('2 - Lista upraw'!D16&lt;&gt;"",1,0)</f>
        <v>0</v>
      </c>
      <c r="E8" s="6">
        <f>IF('2 - Lista upraw'!E16&lt;&gt;"",1,0)</f>
        <v>0</v>
      </c>
      <c r="F8" s="6">
        <f>IF('2 - Lista upraw'!F16&lt;&gt;"",1,0)</f>
        <v>0</v>
      </c>
      <c r="G8" s="6">
        <f>IF('2 - Lista upraw'!G16&lt;&gt;"",1,0)</f>
        <v>0</v>
      </c>
      <c r="H8" s="6">
        <f>IF('2 - Lista upraw'!H16&lt;&gt;"",1,0)</f>
        <v>0</v>
      </c>
      <c r="I8" s="6">
        <f>IF('2 - Lista upraw'!I16&lt;&gt;"",1,0)</f>
        <v>0</v>
      </c>
      <c r="J8" s="6">
        <f>IF('2 - Lista upraw'!J16&lt;&gt;"",1,0)</f>
        <v>0</v>
      </c>
      <c r="K8" s="6">
        <f>IF('2 - Lista upraw'!K16&lt;&gt;"",1,0)</f>
        <v>0</v>
      </c>
      <c r="L8" s="6">
        <f>IF('2 - Lista upraw'!L16&lt;&gt;"",1,0)</f>
        <v>0</v>
      </c>
      <c r="M8" s="6">
        <f>IF('2 - Lista upraw'!M16&lt;&gt;"",1,0)</f>
        <v>0</v>
      </c>
      <c r="N8" s="6">
        <f>IF('2 - Lista upraw'!N16&lt;&gt;"",1,0)</f>
        <v>0</v>
      </c>
      <c r="P8" s="6">
        <f t="shared" si="1"/>
        <v>0</v>
      </c>
      <c r="Q8" s="6">
        <f t="shared" si="2"/>
        <v>0</v>
      </c>
      <c r="R8" s="6" t="str">
        <f t="shared" si="3"/>
        <v/>
      </c>
      <c r="S8">
        <f>IF(SUM(P9:P$102)&gt;0,1,0)</f>
        <v>0</v>
      </c>
      <c r="T8">
        <f t="shared" si="4"/>
        <v>0</v>
      </c>
      <c r="U8">
        <f>IF('2 - Lista upraw'!D16&gt;'2 - Lista upraw'!C16,1,0)</f>
        <v>0</v>
      </c>
      <c r="V8">
        <f>IF('2 - Lista upraw'!L16&gt;'2 - Lista upraw'!C16,1,0)</f>
        <v>0</v>
      </c>
      <c r="W8">
        <f>IF('2 - Lista upraw'!L16&gt;'2 - Lista upraw'!D16,1,0)</f>
        <v>0</v>
      </c>
      <c r="X8">
        <f>IF(P8,IF(IFERROR(MATCH('2 - Lista upraw'!J16,Tab.GATUNKI[Gatunki],0),0)=0,1,0),0)</f>
        <v>0</v>
      </c>
    </row>
    <row r="9" spans="1:24" x14ac:dyDescent="0.3">
      <c r="A9" s="6">
        <f>IF('2 - Lista upraw'!A17&lt;&gt;"",1,0)</f>
        <v>0</v>
      </c>
      <c r="B9" s="6">
        <f>IF('2 - Lista upraw'!B17&lt;&gt;"",1,0)</f>
        <v>0</v>
      </c>
      <c r="C9" s="6">
        <f>IF('2 - Lista upraw'!C17&lt;&gt;"",1,0)</f>
        <v>0</v>
      </c>
      <c r="D9" s="6">
        <f>IF('2 - Lista upraw'!D17&lt;&gt;"",1,0)</f>
        <v>0</v>
      </c>
      <c r="E9" s="6">
        <f>IF('2 - Lista upraw'!E17&lt;&gt;"",1,0)</f>
        <v>0</v>
      </c>
      <c r="F9" s="6">
        <f>IF('2 - Lista upraw'!F17&lt;&gt;"",1,0)</f>
        <v>0</v>
      </c>
      <c r="G9" s="6">
        <f>IF('2 - Lista upraw'!G17&lt;&gt;"",1,0)</f>
        <v>0</v>
      </c>
      <c r="H9" s="6">
        <f>IF('2 - Lista upraw'!H17&lt;&gt;"",1,0)</f>
        <v>0</v>
      </c>
      <c r="I9" s="6">
        <f>IF('2 - Lista upraw'!I17&lt;&gt;"",1,0)</f>
        <v>0</v>
      </c>
      <c r="J9" s="6">
        <f>IF('2 - Lista upraw'!J17&lt;&gt;"",1,0)</f>
        <v>0</v>
      </c>
      <c r="K9" s="6">
        <f>IF('2 - Lista upraw'!K17&lt;&gt;"",1,0)</f>
        <v>0</v>
      </c>
      <c r="L9" s="6">
        <f>IF('2 - Lista upraw'!L17&lt;&gt;"",1,0)</f>
        <v>0</v>
      </c>
      <c r="M9" s="6">
        <f>IF('2 - Lista upraw'!M17&lt;&gt;"",1,0)</f>
        <v>0</v>
      </c>
      <c r="N9" s="6">
        <f>IF('2 - Lista upraw'!N17&lt;&gt;"",1,0)</f>
        <v>0</v>
      </c>
      <c r="P9" s="6">
        <f t="shared" si="1"/>
        <v>0</v>
      </c>
      <c r="Q9" s="6">
        <f t="shared" si="2"/>
        <v>0</v>
      </c>
      <c r="R9" s="6" t="str">
        <f t="shared" si="3"/>
        <v/>
      </c>
      <c r="S9">
        <f>IF(SUM(P10:P$102)&gt;0,1,0)</f>
        <v>0</v>
      </c>
      <c r="T9">
        <f t="shared" si="4"/>
        <v>0</v>
      </c>
      <c r="U9">
        <f>IF('2 - Lista upraw'!D17&gt;'2 - Lista upraw'!C17,1,0)</f>
        <v>0</v>
      </c>
      <c r="V9">
        <f>IF('2 - Lista upraw'!L17&gt;'2 - Lista upraw'!C17,1,0)</f>
        <v>0</v>
      </c>
      <c r="W9">
        <f>IF('2 - Lista upraw'!L17&gt;'2 - Lista upraw'!D17,1,0)</f>
        <v>0</v>
      </c>
      <c r="X9">
        <f>IF(P9,IF(IFERROR(MATCH('2 - Lista upraw'!J17,Tab.GATUNKI[Gatunki],0),0)=0,1,0),0)</f>
        <v>0</v>
      </c>
    </row>
    <row r="10" spans="1:24" x14ac:dyDescent="0.3">
      <c r="A10" s="6">
        <f>IF('2 - Lista upraw'!A18&lt;&gt;"",1,0)</f>
        <v>0</v>
      </c>
      <c r="B10" s="6">
        <f>IF('2 - Lista upraw'!B18&lt;&gt;"",1,0)</f>
        <v>0</v>
      </c>
      <c r="C10" s="6">
        <f>IF('2 - Lista upraw'!C18&lt;&gt;"",1,0)</f>
        <v>0</v>
      </c>
      <c r="D10" s="6">
        <f>IF('2 - Lista upraw'!D18&lt;&gt;"",1,0)</f>
        <v>0</v>
      </c>
      <c r="E10" s="6">
        <f>IF('2 - Lista upraw'!E18&lt;&gt;"",1,0)</f>
        <v>0</v>
      </c>
      <c r="F10" s="6">
        <f>IF('2 - Lista upraw'!F18&lt;&gt;"",1,0)</f>
        <v>0</v>
      </c>
      <c r="G10" s="6">
        <f>IF('2 - Lista upraw'!G18&lt;&gt;"",1,0)</f>
        <v>0</v>
      </c>
      <c r="H10" s="6">
        <f>IF('2 - Lista upraw'!H18&lt;&gt;"",1,0)</f>
        <v>0</v>
      </c>
      <c r="I10" s="6">
        <f>IF('2 - Lista upraw'!I18&lt;&gt;"",1,0)</f>
        <v>0</v>
      </c>
      <c r="J10" s="6">
        <f>IF('2 - Lista upraw'!J18&lt;&gt;"",1,0)</f>
        <v>0</v>
      </c>
      <c r="K10" s="6">
        <f>IF('2 - Lista upraw'!K18&lt;&gt;"",1,0)</f>
        <v>0</v>
      </c>
      <c r="L10" s="6">
        <f>IF('2 - Lista upraw'!L18&lt;&gt;"",1,0)</f>
        <v>0</v>
      </c>
      <c r="M10" s="6">
        <f>IF('2 - Lista upraw'!M18&lt;&gt;"",1,0)</f>
        <v>0</v>
      </c>
      <c r="N10" s="6">
        <f>IF('2 - Lista upraw'!N18&lt;&gt;"",1,0)</f>
        <v>0</v>
      </c>
      <c r="P10" s="6">
        <f t="shared" si="1"/>
        <v>0</v>
      </c>
      <c r="Q10" s="6">
        <f t="shared" si="2"/>
        <v>0</v>
      </c>
      <c r="R10" s="6" t="str">
        <f t="shared" si="3"/>
        <v/>
      </c>
      <c r="S10">
        <f>IF(SUM(P11:P$102)&gt;0,1,0)</f>
        <v>0</v>
      </c>
      <c r="T10">
        <f t="shared" si="4"/>
        <v>0</v>
      </c>
      <c r="U10">
        <f>IF('2 - Lista upraw'!D18&gt;'2 - Lista upraw'!C18,1,0)</f>
        <v>0</v>
      </c>
      <c r="V10">
        <f>IF('2 - Lista upraw'!L18&gt;'2 - Lista upraw'!C18,1,0)</f>
        <v>0</v>
      </c>
      <c r="W10">
        <f>IF('2 - Lista upraw'!L18&gt;'2 - Lista upraw'!D18,1,0)</f>
        <v>0</v>
      </c>
      <c r="X10">
        <f>IF(P10,IF(IFERROR(MATCH('2 - Lista upraw'!J18,Tab.GATUNKI[Gatunki],0),0)=0,1,0),0)</f>
        <v>0</v>
      </c>
    </row>
    <row r="11" spans="1:24" x14ac:dyDescent="0.3">
      <c r="A11" s="6">
        <f>IF('2 - Lista upraw'!A19&lt;&gt;"",1,0)</f>
        <v>0</v>
      </c>
      <c r="B11" s="6">
        <f>IF('2 - Lista upraw'!B19&lt;&gt;"",1,0)</f>
        <v>0</v>
      </c>
      <c r="C11" s="6">
        <f>IF('2 - Lista upraw'!C19&lt;&gt;"",1,0)</f>
        <v>0</v>
      </c>
      <c r="D11" s="6">
        <f>IF('2 - Lista upraw'!D19&lt;&gt;"",1,0)</f>
        <v>0</v>
      </c>
      <c r="E11" s="6">
        <f>IF('2 - Lista upraw'!E19&lt;&gt;"",1,0)</f>
        <v>0</v>
      </c>
      <c r="F11" s="6">
        <f>IF('2 - Lista upraw'!F19&lt;&gt;"",1,0)</f>
        <v>0</v>
      </c>
      <c r="G11" s="6">
        <f>IF('2 - Lista upraw'!G19&lt;&gt;"",1,0)</f>
        <v>0</v>
      </c>
      <c r="H11" s="6">
        <f>IF('2 - Lista upraw'!H19&lt;&gt;"",1,0)</f>
        <v>0</v>
      </c>
      <c r="I11" s="6">
        <f>IF('2 - Lista upraw'!I19&lt;&gt;"",1,0)</f>
        <v>0</v>
      </c>
      <c r="J11" s="6">
        <f>IF('2 - Lista upraw'!J19&lt;&gt;"",1,0)</f>
        <v>0</v>
      </c>
      <c r="K11" s="6">
        <f>IF('2 - Lista upraw'!K19&lt;&gt;"",1,0)</f>
        <v>0</v>
      </c>
      <c r="L11" s="6">
        <f>IF('2 - Lista upraw'!L19&lt;&gt;"",1,0)</f>
        <v>0</v>
      </c>
      <c r="M11" s="6">
        <f>IF('2 - Lista upraw'!M19&lt;&gt;"",1,0)</f>
        <v>0</v>
      </c>
      <c r="N11" s="6">
        <f>IF('2 - Lista upraw'!N19&lt;&gt;"",1,0)</f>
        <v>0</v>
      </c>
      <c r="P11" s="6">
        <f t="shared" si="1"/>
        <v>0</v>
      </c>
      <c r="Q11" s="6">
        <f t="shared" si="2"/>
        <v>0</v>
      </c>
      <c r="R11" s="6" t="str">
        <f t="shared" si="3"/>
        <v/>
      </c>
      <c r="S11">
        <f>IF(SUM(P12:P$102)&gt;0,1,0)</f>
        <v>0</v>
      </c>
      <c r="T11">
        <f t="shared" si="4"/>
        <v>0</v>
      </c>
      <c r="U11">
        <f>IF('2 - Lista upraw'!D19&gt;'2 - Lista upraw'!C19,1,0)</f>
        <v>0</v>
      </c>
      <c r="V11">
        <f>IF('2 - Lista upraw'!L19&gt;'2 - Lista upraw'!C19,1,0)</f>
        <v>0</v>
      </c>
      <c r="W11">
        <f>IF('2 - Lista upraw'!L19&gt;'2 - Lista upraw'!D19,1,0)</f>
        <v>0</v>
      </c>
      <c r="X11">
        <f>IF(P11,IF(IFERROR(MATCH('2 - Lista upraw'!J19,Tab.GATUNKI[Gatunki],0),0)=0,1,0),0)</f>
        <v>0</v>
      </c>
    </row>
    <row r="12" spans="1:24" x14ac:dyDescent="0.3">
      <c r="A12" s="6">
        <f>IF('2 - Lista upraw'!A20&lt;&gt;"",1,0)</f>
        <v>0</v>
      </c>
      <c r="B12" s="6">
        <f>IF('2 - Lista upraw'!B20&lt;&gt;"",1,0)</f>
        <v>0</v>
      </c>
      <c r="C12" s="6">
        <f>IF('2 - Lista upraw'!C20&lt;&gt;"",1,0)</f>
        <v>0</v>
      </c>
      <c r="D12" s="6">
        <f>IF('2 - Lista upraw'!D20&lt;&gt;"",1,0)</f>
        <v>0</v>
      </c>
      <c r="E12" s="6">
        <f>IF('2 - Lista upraw'!E20&lt;&gt;"",1,0)</f>
        <v>0</v>
      </c>
      <c r="F12" s="6">
        <f>IF('2 - Lista upraw'!F20&lt;&gt;"",1,0)</f>
        <v>0</v>
      </c>
      <c r="G12" s="6">
        <f>IF('2 - Lista upraw'!G20&lt;&gt;"",1,0)</f>
        <v>0</v>
      </c>
      <c r="H12" s="6">
        <f>IF('2 - Lista upraw'!H20&lt;&gt;"",1,0)</f>
        <v>0</v>
      </c>
      <c r="I12" s="6">
        <f>IF('2 - Lista upraw'!I20&lt;&gt;"",1,0)</f>
        <v>0</v>
      </c>
      <c r="J12" s="6">
        <f>IF('2 - Lista upraw'!J20&lt;&gt;"",1,0)</f>
        <v>0</v>
      </c>
      <c r="K12" s="6">
        <f>IF('2 - Lista upraw'!K20&lt;&gt;"",1,0)</f>
        <v>0</v>
      </c>
      <c r="L12" s="6">
        <f>IF('2 - Lista upraw'!L20&lt;&gt;"",1,0)</f>
        <v>0</v>
      </c>
      <c r="M12" s="6">
        <f>IF('2 - Lista upraw'!M20&lt;&gt;"",1,0)</f>
        <v>0</v>
      </c>
      <c r="N12" s="6">
        <f>IF('2 - Lista upraw'!N20&lt;&gt;"",1,0)</f>
        <v>0</v>
      </c>
      <c r="P12" s="6">
        <f t="shared" si="1"/>
        <v>0</v>
      </c>
      <c r="Q12" s="6">
        <f t="shared" si="2"/>
        <v>0</v>
      </c>
      <c r="R12" s="6" t="str">
        <f t="shared" si="3"/>
        <v/>
      </c>
      <c r="S12">
        <f>IF(SUM(P13:P$102)&gt;0,1,0)</f>
        <v>0</v>
      </c>
      <c r="T12">
        <f t="shared" si="4"/>
        <v>0</v>
      </c>
      <c r="U12">
        <f>IF('2 - Lista upraw'!D20&gt;'2 - Lista upraw'!C20,1,0)</f>
        <v>0</v>
      </c>
      <c r="V12">
        <f>IF('2 - Lista upraw'!L20&gt;'2 - Lista upraw'!C20,1,0)</f>
        <v>0</v>
      </c>
      <c r="W12">
        <f>IF('2 - Lista upraw'!L20&gt;'2 - Lista upraw'!D20,1,0)</f>
        <v>0</v>
      </c>
      <c r="X12">
        <f>IF(P12,IF(IFERROR(MATCH('2 - Lista upraw'!J20,Tab.GATUNKI[Gatunki],0),0)=0,1,0),0)</f>
        <v>0</v>
      </c>
    </row>
    <row r="13" spans="1:24" x14ac:dyDescent="0.3">
      <c r="A13" s="6">
        <f>IF('2 - Lista upraw'!A21&lt;&gt;"",1,0)</f>
        <v>0</v>
      </c>
      <c r="B13" s="6">
        <f>IF('2 - Lista upraw'!B21&lt;&gt;"",1,0)</f>
        <v>0</v>
      </c>
      <c r="C13" s="6">
        <f>IF('2 - Lista upraw'!C21&lt;&gt;"",1,0)</f>
        <v>0</v>
      </c>
      <c r="D13" s="6">
        <f>IF('2 - Lista upraw'!D21&lt;&gt;"",1,0)</f>
        <v>0</v>
      </c>
      <c r="E13" s="6">
        <f>IF('2 - Lista upraw'!E21&lt;&gt;"",1,0)</f>
        <v>0</v>
      </c>
      <c r="F13" s="6">
        <f>IF('2 - Lista upraw'!F21&lt;&gt;"",1,0)</f>
        <v>0</v>
      </c>
      <c r="G13" s="6">
        <f>IF('2 - Lista upraw'!G21&lt;&gt;"",1,0)</f>
        <v>0</v>
      </c>
      <c r="H13" s="6">
        <f>IF('2 - Lista upraw'!H21&lt;&gt;"",1,0)</f>
        <v>0</v>
      </c>
      <c r="I13" s="6">
        <f>IF('2 - Lista upraw'!I21&lt;&gt;"",1,0)</f>
        <v>0</v>
      </c>
      <c r="J13" s="6">
        <f>IF('2 - Lista upraw'!J21&lt;&gt;"",1,0)</f>
        <v>0</v>
      </c>
      <c r="K13" s="6">
        <f>IF('2 - Lista upraw'!K21&lt;&gt;"",1,0)</f>
        <v>0</v>
      </c>
      <c r="L13" s="6">
        <f>IF('2 - Lista upraw'!L21&lt;&gt;"",1,0)</f>
        <v>0</v>
      </c>
      <c r="M13" s="6">
        <f>IF('2 - Lista upraw'!M21&lt;&gt;"",1,0)</f>
        <v>0</v>
      </c>
      <c r="N13" s="6">
        <f>IF('2 - Lista upraw'!N21&lt;&gt;"",1,0)</f>
        <v>0</v>
      </c>
      <c r="P13" s="6">
        <f t="shared" si="1"/>
        <v>0</v>
      </c>
      <c r="Q13" s="6">
        <f t="shared" si="2"/>
        <v>0</v>
      </c>
      <c r="R13" s="6" t="str">
        <f t="shared" si="3"/>
        <v/>
      </c>
      <c r="S13">
        <f>IF(SUM(P14:P$102)&gt;0,1,0)</f>
        <v>0</v>
      </c>
      <c r="T13">
        <f t="shared" si="4"/>
        <v>0</v>
      </c>
      <c r="U13">
        <f>IF('2 - Lista upraw'!D21&gt;'2 - Lista upraw'!C21,1,0)</f>
        <v>0</v>
      </c>
      <c r="V13">
        <f>IF('2 - Lista upraw'!L21&gt;'2 - Lista upraw'!C21,1,0)</f>
        <v>0</v>
      </c>
      <c r="W13">
        <f>IF('2 - Lista upraw'!L21&gt;'2 - Lista upraw'!D21,1,0)</f>
        <v>0</v>
      </c>
      <c r="X13">
        <f>IF(P13,IF(IFERROR(MATCH('2 - Lista upraw'!J21,Tab.GATUNKI[Gatunki],0),0)=0,1,0),0)</f>
        <v>0</v>
      </c>
    </row>
    <row r="14" spans="1:24" x14ac:dyDescent="0.3">
      <c r="A14" s="6">
        <f>IF('2 - Lista upraw'!A22&lt;&gt;"",1,0)</f>
        <v>0</v>
      </c>
      <c r="B14" s="6">
        <f>IF('2 - Lista upraw'!B22&lt;&gt;"",1,0)</f>
        <v>0</v>
      </c>
      <c r="C14" s="6">
        <f>IF('2 - Lista upraw'!C22&lt;&gt;"",1,0)</f>
        <v>0</v>
      </c>
      <c r="D14" s="6">
        <f>IF('2 - Lista upraw'!D22&lt;&gt;"",1,0)</f>
        <v>0</v>
      </c>
      <c r="E14" s="6">
        <f>IF('2 - Lista upraw'!E22&lt;&gt;"",1,0)</f>
        <v>0</v>
      </c>
      <c r="F14" s="6">
        <f>IF('2 - Lista upraw'!F22&lt;&gt;"",1,0)</f>
        <v>0</v>
      </c>
      <c r="G14" s="6">
        <f>IF('2 - Lista upraw'!G22&lt;&gt;"",1,0)</f>
        <v>0</v>
      </c>
      <c r="H14" s="6">
        <f>IF('2 - Lista upraw'!H22&lt;&gt;"",1,0)</f>
        <v>0</v>
      </c>
      <c r="I14" s="6">
        <f>IF('2 - Lista upraw'!I22&lt;&gt;"",1,0)</f>
        <v>0</v>
      </c>
      <c r="J14" s="6">
        <f>IF('2 - Lista upraw'!J22&lt;&gt;"",1,0)</f>
        <v>0</v>
      </c>
      <c r="K14" s="6">
        <f>IF('2 - Lista upraw'!K22&lt;&gt;"",1,0)</f>
        <v>0</v>
      </c>
      <c r="L14" s="6">
        <f>IF('2 - Lista upraw'!L22&lt;&gt;"",1,0)</f>
        <v>0</v>
      </c>
      <c r="M14" s="6">
        <f>IF('2 - Lista upraw'!M22&lt;&gt;"",1,0)</f>
        <v>0</v>
      </c>
      <c r="N14" s="6">
        <f>IF('2 - Lista upraw'!N22&lt;&gt;"",1,0)</f>
        <v>0</v>
      </c>
      <c r="P14" s="6">
        <f t="shared" si="1"/>
        <v>0</v>
      </c>
      <c r="Q14" s="6">
        <f t="shared" si="2"/>
        <v>0</v>
      </c>
      <c r="R14" s="6" t="str">
        <f t="shared" si="3"/>
        <v/>
      </c>
      <c r="S14">
        <f>IF(SUM(P15:P$102)&gt;0,1,0)</f>
        <v>0</v>
      </c>
      <c r="T14">
        <f t="shared" si="4"/>
        <v>0</v>
      </c>
      <c r="U14">
        <f>IF('2 - Lista upraw'!D22&gt;'2 - Lista upraw'!C22,1,0)</f>
        <v>0</v>
      </c>
      <c r="V14">
        <f>IF('2 - Lista upraw'!L22&gt;'2 - Lista upraw'!C22,1,0)</f>
        <v>0</v>
      </c>
      <c r="W14">
        <f>IF('2 - Lista upraw'!L22&gt;'2 - Lista upraw'!D22,1,0)</f>
        <v>0</v>
      </c>
      <c r="X14">
        <f>IF(P14,IF(IFERROR(MATCH('2 - Lista upraw'!J22,Tab.GATUNKI[Gatunki],0),0)=0,1,0),0)</f>
        <v>0</v>
      </c>
    </row>
    <row r="15" spans="1:24" x14ac:dyDescent="0.3">
      <c r="A15" s="6">
        <f>IF('2 - Lista upraw'!A23&lt;&gt;"",1,0)</f>
        <v>0</v>
      </c>
      <c r="B15" s="6">
        <f>IF('2 - Lista upraw'!B23&lt;&gt;"",1,0)</f>
        <v>0</v>
      </c>
      <c r="C15" s="6">
        <f>IF('2 - Lista upraw'!C23&lt;&gt;"",1,0)</f>
        <v>0</v>
      </c>
      <c r="D15" s="6">
        <f>IF('2 - Lista upraw'!D23&lt;&gt;"",1,0)</f>
        <v>0</v>
      </c>
      <c r="E15" s="6">
        <f>IF('2 - Lista upraw'!E23&lt;&gt;"",1,0)</f>
        <v>0</v>
      </c>
      <c r="F15" s="6">
        <f>IF('2 - Lista upraw'!F23&lt;&gt;"",1,0)</f>
        <v>0</v>
      </c>
      <c r="G15" s="6">
        <f>IF('2 - Lista upraw'!G23&lt;&gt;"",1,0)</f>
        <v>0</v>
      </c>
      <c r="H15" s="6">
        <f>IF('2 - Lista upraw'!H23&lt;&gt;"",1,0)</f>
        <v>0</v>
      </c>
      <c r="I15" s="6">
        <f>IF('2 - Lista upraw'!I23&lt;&gt;"",1,0)</f>
        <v>0</v>
      </c>
      <c r="J15" s="6">
        <f>IF('2 - Lista upraw'!J23&lt;&gt;"",1,0)</f>
        <v>0</v>
      </c>
      <c r="K15" s="6">
        <f>IF('2 - Lista upraw'!K23&lt;&gt;"",1,0)</f>
        <v>0</v>
      </c>
      <c r="L15" s="6">
        <f>IF('2 - Lista upraw'!L23&lt;&gt;"",1,0)</f>
        <v>0</v>
      </c>
      <c r="M15" s="6">
        <f>IF('2 - Lista upraw'!M23&lt;&gt;"",1,0)</f>
        <v>0</v>
      </c>
      <c r="N15" s="6">
        <f>IF('2 - Lista upraw'!N23&lt;&gt;"",1,0)</f>
        <v>0</v>
      </c>
      <c r="P15" s="6">
        <f t="shared" si="1"/>
        <v>0</v>
      </c>
      <c r="Q15" s="6">
        <f t="shared" si="2"/>
        <v>0</v>
      </c>
      <c r="R15" s="6" t="str">
        <f t="shared" si="3"/>
        <v/>
      </c>
      <c r="S15">
        <f>IF(SUM(P16:P$102)&gt;0,1,0)</f>
        <v>0</v>
      </c>
      <c r="T15">
        <f t="shared" si="4"/>
        <v>0</v>
      </c>
      <c r="U15">
        <f>IF('2 - Lista upraw'!D23&gt;'2 - Lista upraw'!C23,1,0)</f>
        <v>0</v>
      </c>
      <c r="V15">
        <f>IF('2 - Lista upraw'!L23&gt;'2 - Lista upraw'!C23,1,0)</f>
        <v>0</v>
      </c>
      <c r="W15">
        <f>IF('2 - Lista upraw'!L23&gt;'2 - Lista upraw'!D23,1,0)</f>
        <v>0</v>
      </c>
      <c r="X15">
        <f>IF(P15,IF(IFERROR(MATCH('2 - Lista upraw'!J23,Tab.GATUNKI[Gatunki],0),0)=0,1,0),0)</f>
        <v>0</v>
      </c>
    </row>
    <row r="16" spans="1:24" x14ac:dyDescent="0.3">
      <c r="A16" s="6">
        <f>IF('2 - Lista upraw'!A24&lt;&gt;"",1,0)</f>
        <v>0</v>
      </c>
      <c r="B16" s="6">
        <f>IF('2 - Lista upraw'!B24&lt;&gt;"",1,0)</f>
        <v>0</v>
      </c>
      <c r="C16" s="6">
        <f>IF('2 - Lista upraw'!C24&lt;&gt;"",1,0)</f>
        <v>0</v>
      </c>
      <c r="D16" s="6">
        <f>IF('2 - Lista upraw'!D24&lt;&gt;"",1,0)</f>
        <v>0</v>
      </c>
      <c r="E16" s="6">
        <f>IF('2 - Lista upraw'!E24&lt;&gt;"",1,0)</f>
        <v>0</v>
      </c>
      <c r="F16" s="6">
        <f>IF('2 - Lista upraw'!F24&lt;&gt;"",1,0)</f>
        <v>0</v>
      </c>
      <c r="G16" s="6">
        <f>IF('2 - Lista upraw'!G24&lt;&gt;"",1,0)</f>
        <v>0</v>
      </c>
      <c r="H16" s="6">
        <f>IF('2 - Lista upraw'!H24&lt;&gt;"",1,0)</f>
        <v>0</v>
      </c>
      <c r="I16" s="6">
        <f>IF('2 - Lista upraw'!I24&lt;&gt;"",1,0)</f>
        <v>0</v>
      </c>
      <c r="J16" s="6">
        <f>IF('2 - Lista upraw'!J24&lt;&gt;"",1,0)</f>
        <v>0</v>
      </c>
      <c r="K16" s="6">
        <f>IF('2 - Lista upraw'!K24&lt;&gt;"",1,0)</f>
        <v>0</v>
      </c>
      <c r="L16" s="6">
        <f>IF('2 - Lista upraw'!L24&lt;&gt;"",1,0)</f>
        <v>0</v>
      </c>
      <c r="M16" s="6">
        <f>IF('2 - Lista upraw'!M24&lt;&gt;"",1,0)</f>
        <v>0</v>
      </c>
      <c r="N16" s="6">
        <f>IF('2 - Lista upraw'!N24&lt;&gt;"",1,0)</f>
        <v>0</v>
      </c>
      <c r="P16" s="6">
        <f t="shared" si="1"/>
        <v>0</v>
      </c>
      <c r="Q16" s="6">
        <f t="shared" si="2"/>
        <v>0</v>
      </c>
      <c r="R16" s="6" t="str">
        <f t="shared" si="3"/>
        <v/>
      </c>
      <c r="S16">
        <f>IF(SUM(P17:P$102)&gt;0,1,0)</f>
        <v>0</v>
      </c>
      <c r="T16">
        <f t="shared" si="4"/>
        <v>0</v>
      </c>
      <c r="U16">
        <f>IF('2 - Lista upraw'!D24&gt;'2 - Lista upraw'!C24,1,0)</f>
        <v>0</v>
      </c>
      <c r="V16">
        <f>IF('2 - Lista upraw'!L24&gt;'2 - Lista upraw'!C24,1,0)</f>
        <v>0</v>
      </c>
      <c r="W16">
        <f>IF('2 - Lista upraw'!L24&gt;'2 - Lista upraw'!D24,1,0)</f>
        <v>0</v>
      </c>
      <c r="X16">
        <f>IF(P16,IF(IFERROR(MATCH('2 - Lista upraw'!J24,Tab.GATUNKI[Gatunki],0),0)=0,1,0),0)</f>
        <v>0</v>
      </c>
    </row>
    <row r="17" spans="1:24" x14ac:dyDescent="0.3">
      <c r="A17" s="6">
        <f>IF('2 - Lista upraw'!A25&lt;&gt;"",1,0)</f>
        <v>0</v>
      </c>
      <c r="B17" s="6">
        <f>IF('2 - Lista upraw'!B25&lt;&gt;"",1,0)</f>
        <v>0</v>
      </c>
      <c r="C17" s="6">
        <f>IF('2 - Lista upraw'!C25&lt;&gt;"",1,0)</f>
        <v>0</v>
      </c>
      <c r="D17" s="6">
        <f>IF('2 - Lista upraw'!D25&lt;&gt;"",1,0)</f>
        <v>0</v>
      </c>
      <c r="E17" s="6">
        <f>IF('2 - Lista upraw'!E25&lt;&gt;"",1,0)</f>
        <v>0</v>
      </c>
      <c r="F17" s="6">
        <f>IF('2 - Lista upraw'!F25&lt;&gt;"",1,0)</f>
        <v>0</v>
      </c>
      <c r="G17" s="6">
        <f>IF('2 - Lista upraw'!G25&lt;&gt;"",1,0)</f>
        <v>0</v>
      </c>
      <c r="H17" s="6">
        <f>IF('2 - Lista upraw'!H25&lt;&gt;"",1,0)</f>
        <v>0</v>
      </c>
      <c r="I17" s="6">
        <f>IF('2 - Lista upraw'!I25&lt;&gt;"",1,0)</f>
        <v>0</v>
      </c>
      <c r="J17" s="6">
        <f>IF('2 - Lista upraw'!J25&lt;&gt;"",1,0)</f>
        <v>0</v>
      </c>
      <c r="K17" s="6">
        <f>IF('2 - Lista upraw'!K25&lt;&gt;"",1,0)</f>
        <v>0</v>
      </c>
      <c r="L17" s="6">
        <f>IF('2 - Lista upraw'!L25&lt;&gt;"",1,0)</f>
        <v>0</v>
      </c>
      <c r="M17" s="6">
        <f>IF('2 - Lista upraw'!M25&lt;&gt;"",1,0)</f>
        <v>0</v>
      </c>
      <c r="N17" s="6">
        <f>IF('2 - Lista upraw'!N25&lt;&gt;"",1,0)</f>
        <v>0</v>
      </c>
      <c r="P17" s="6">
        <f t="shared" si="1"/>
        <v>0</v>
      </c>
      <c r="Q17" s="6">
        <f t="shared" si="2"/>
        <v>0</v>
      </c>
      <c r="R17" s="6" t="str">
        <f t="shared" si="3"/>
        <v/>
      </c>
      <c r="S17">
        <f>IF(SUM(P18:P$102)&gt;0,1,0)</f>
        <v>0</v>
      </c>
      <c r="T17">
        <f t="shared" si="4"/>
        <v>0</v>
      </c>
      <c r="U17">
        <f>IF('2 - Lista upraw'!D25&gt;'2 - Lista upraw'!C25,1,0)</f>
        <v>0</v>
      </c>
      <c r="V17">
        <f>IF('2 - Lista upraw'!L25&gt;'2 - Lista upraw'!C25,1,0)</f>
        <v>0</v>
      </c>
      <c r="W17">
        <f>IF('2 - Lista upraw'!L25&gt;'2 - Lista upraw'!D25,1,0)</f>
        <v>0</v>
      </c>
      <c r="X17">
        <f>IF(P17,IF(IFERROR(MATCH('2 - Lista upraw'!J25,Tab.GATUNKI[Gatunki],0),0)=0,1,0),0)</f>
        <v>0</v>
      </c>
    </row>
    <row r="18" spans="1:24" x14ac:dyDescent="0.3">
      <c r="A18" s="6">
        <f>IF('2 - Lista upraw'!A26&lt;&gt;"",1,0)</f>
        <v>0</v>
      </c>
      <c r="B18" s="6">
        <f>IF('2 - Lista upraw'!B26&lt;&gt;"",1,0)</f>
        <v>0</v>
      </c>
      <c r="C18" s="6">
        <f>IF('2 - Lista upraw'!C26&lt;&gt;"",1,0)</f>
        <v>0</v>
      </c>
      <c r="D18" s="6">
        <f>IF('2 - Lista upraw'!D26&lt;&gt;"",1,0)</f>
        <v>0</v>
      </c>
      <c r="E18" s="6">
        <f>IF('2 - Lista upraw'!E26&lt;&gt;"",1,0)</f>
        <v>0</v>
      </c>
      <c r="F18" s="6">
        <f>IF('2 - Lista upraw'!F26&lt;&gt;"",1,0)</f>
        <v>0</v>
      </c>
      <c r="G18" s="6">
        <f>IF('2 - Lista upraw'!G26&lt;&gt;"",1,0)</f>
        <v>0</v>
      </c>
      <c r="H18" s="6">
        <f>IF('2 - Lista upraw'!H26&lt;&gt;"",1,0)</f>
        <v>0</v>
      </c>
      <c r="I18" s="6">
        <f>IF('2 - Lista upraw'!I26&lt;&gt;"",1,0)</f>
        <v>0</v>
      </c>
      <c r="J18" s="6">
        <f>IF('2 - Lista upraw'!J26&lt;&gt;"",1,0)</f>
        <v>0</v>
      </c>
      <c r="K18" s="6">
        <f>IF('2 - Lista upraw'!K26&lt;&gt;"",1,0)</f>
        <v>0</v>
      </c>
      <c r="L18" s="6">
        <f>IF('2 - Lista upraw'!L26&lt;&gt;"",1,0)</f>
        <v>0</v>
      </c>
      <c r="M18" s="6">
        <f>IF('2 - Lista upraw'!M26&lt;&gt;"",1,0)</f>
        <v>0</v>
      </c>
      <c r="N18" s="6">
        <f>IF('2 - Lista upraw'!N26&lt;&gt;"",1,0)</f>
        <v>0</v>
      </c>
      <c r="P18" s="6">
        <f t="shared" si="1"/>
        <v>0</v>
      </c>
      <c r="Q18" s="6">
        <f t="shared" si="2"/>
        <v>0</v>
      </c>
      <c r="R18" s="6" t="str">
        <f t="shared" si="3"/>
        <v/>
      </c>
      <c r="S18">
        <f>IF(SUM(P19:P$102)&gt;0,1,0)</f>
        <v>0</v>
      </c>
      <c r="T18">
        <f t="shared" si="4"/>
        <v>0</v>
      </c>
      <c r="U18">
        <f>IF('2 - Lista upraw'!D26&gt;'2 - Lista upraw'!C26,1,0)</f>
        <v>0</v>
      </c>
      <c r="V18">
        <f>IF('2 - Lista upraw'!L26&gt;'2 - Lista upraw'!C26,1,0)</f>
        <v>0</v>
      </c>
      <c r="W18">
        <f>IF('2 - Lista upraw'!L26&gt;'2 - Lista upraw'!D26,1,0)</f>
        <v>0</v>
      </c>
      <c r="X18">
        <f>IF(P18,IF(IFERROR(MATCH('2 - Lista upraw'!J26,Tab.GATUNKI[Gatunki],0),0)=0,1,0),0)</f>
        <v>0</v>
      </c>
    </row>
    <row r="19" spans="1:24" x14ac:dyDescent="0.3">
      <c r="A19" s="6">
        <f>IF('2 - Lista upraw'!A27&lt;&gt;"",1,0)</f>
        <v>0</v>
      </c>
      <c r="B19" s="6">
        <f>IF('2 - Lista upraw'!B27&lt;&gt;"",1,0)</f>
        <v>0</v>
      </c>
      <c r="C19" s="6">
        <f>IF('2 - Lista upraw'!C27&lt;&gt;"",1,0)</f>
        <v>0</v>
      </c>
      <c r="D19" s="6">
        <f>IF('2 - Lista upraw'!D27&lt;&gt;"",1,0)</f>
        <v>0</v>
      </c>
      <c r="E19" s="6">
        <f>IF('2 - Lista upraw'!E27&lt;&gt;"",1,0)</f>
        <v>0</v>
      </c>
      <c r="F19" s="6">
        <f>IF('2 - Lista upraw'!F27&lt;&gt;"",1,0)</f>
        <v>0</v>
      </c>
      <c r="G19" s="6">
        <f>IF('2 - Lista upraw'!G27&lt;&gt;"",1,0)</f>
        <v>0</v>
      </c>
      <c r="H19" s="6">
        <f>IF('2 - Lista upraw'!H27&lt;&gt;"",1,0)</f>
        <v>0</v>
      </c>
      <c r="I19" s="6">
        <f>IF('2 - Lista upraw'!I27&lt;&gt;"",1,0)</f>
        <v>0</v>
      </c>
      <c r="J19" s="6">
        <f>IF('2 - Lista upraw'!J27&lt;&gt;"",1,0)</f>
        <v>0</v>
      </c>
      <c r="K19" s="6">
        <f>IF('2 - Lista upraw'!K27&lt;&gt;"",1,0)</f>
        <v>0</v>
      </c>
      <c r="L19" s="6">
        <f>IF('2 - Lista upraw'!L27&lt;&gt;"",1,0)</f>
        <v>0</v>
      </c>
      <c r="M19" s="6">
        <f>IF('2 - Lista upraw'!M27&lt;&gt;"",1,0)</f>
        <v>0</v>
      </c>
      <c r="N19" s="6">
        <f>IF('2 - Lista upraw'!N27&lt;&gt;"",1,0)</f>
        <v>0</v>
      </c>
      <c r="P19" s="6">
        <f t="shared" si="1"/>
        <v>0</v>
      </c>
      <c r="Q19" s="6">
        <f t="shared" si="2"/>
        <v>0</v>
      </c>
      <c r="R19" s="6" t="str">
        <f t="shared" si="3"/>
        <v/>
      </c>
      <c r="S19">
        <f>IF(SUM(P20:P$102)&gt;0,1,0)</f>
        <v>0</v>
      </c>
      <c r="T19">
        <f t="shared" si="4"/>
        <v>0</v>
      </c>
      <c r="U19">
        <f>IF('2 - Lista upraw'!D27&gt;'2 - Lista upraw'!C27,1,0)</f>
        <v>0</v>
      </c>
      <c r="V19">
        <f>IF('2 - Lista upraw'!L27&gt;'2 - Lista upraw'!C27,1,0)</f>
        <v>0</v>
      </c>
      <c r="W19">
        <f>IF('2 - Lista upraw'!L27&gt;'2 - Lista upraw'!D27,1,0)</f>
        <v>0</v>
      </c>
      <c r="X19">
        <f>IF(P19,IF(IFERROR(MATCH('2 - Lista upraw'!J27,Tab.GATUNKI[Gatunki],0),0)=0,1,0),0)</f>
        <v>0</v>
      </c>
    </row>
    <row r="20" spans="1:24" x14ac:dyDescent="0.3">
      <c r="A20" s="6">
        <f>IF('2 - Lista upraw'!A28&lt;&gt;"",1,0)</f>
        <v>0</v>
      </c>
      <c r="B20" s="6">
        <f>IF('2 - Lista upraw'!B28&lt;&gt;"",1,0)</f>
        <v>0</v>
      </c>
      <c r="C20" s="6">
        <f>IF('2 - Lista upraw'!C28&lt;&gt;"",1,0)</f>
        <v>0</v>
      </c>
      <c r="D20" s="6">
        <f>IF('2 - Lista upraw'!D28&lt;&gt;"",1,0)</f>
        <v>0</v>
      </c>
      <c r="E20" s="6">
        <f>IF('2 - Lista upraw'!E28&lt;&gt;"",1,0)</f>
        <v>0</v>
      </c>
      <c r="F20" s="6">
        <f>IF('2 - Lista upraw'!F28&lt;&gt;"",1,0)</f>
        <v>0</v>
      </c>
      <c r="G20" s="6">
        <f>IF('2 - Lista upraw'!G28&lt;&gt;"",1,0)</f>
        <v>0</v>
      </c>
      <c r="H20" s="6">
        <f>IF('2 - Lista upraw'!H28&lt;&gt;"",1,0)</f>
        <v>0</v>
      </c>
      <c r="I20" s="6">
        <f>IF('2 - Lista upraw'!I28&lt;&gt;"",1,0)</f>
        <v>0</v>
      </c>
      <c r="J20" s="6">
        <f>IF('2 - Lista upraw'!J28&lt;&gt;"",1,0)</f>
        <v>0</v>
      </c>
      <c r="K20" s="6">
        <f>IF('2 - Lista upraw'!K28&lt;&gt;"",1,0)</f>
        <v>0</v>
      </c>
      <c r="L20" s="6">
        <f>IF('2 - Lista upraw'!L28&lt;&gt;"",1,0)</f>
        <v>0</v>
      </c>
      <c r="M20" s="6">
        <f>IF('2 - Lista upraw'!M28&lt;&gt;"",1,0)</f>
        <v>0</v>
      </c>
      <c r="N20" s="6">
        <f>IF('2 - Lista upraw'!N28&lt;&gt;"",1,0)</f>
        <v>0</v>
      </c>
      <c r="P20" s="6">
        <f t="shared" si="1"/>
        <v>0</v>
      </c>
      <c r="Q20" s="6">
        <f t="shared" si="2"/>
        <v>0</v>
      </c>
      <c r="R20" s="6" t="str">
        <f t="shared" si="3"/>
        <v/>
      </c>
      <c r="S20">
        <f>IF(SUM(P21:P$102)&gt;0,1,0)</f>
        <v>0</v>
      </c>
      <c r="T20">
        <f t="shared" si="4"/>
        <v>0</v>
      </c>
      <c r="U20">
        <f>IF('2 - Lista upraw'!D28&gt;'2 - Lista upraw'!C28,1,0)</f>
        <v>0</v>
      </c>
      <c r="V20">
        <f>IF('2 - Lista upraw'!L28&gt;'2 - Lista upraw'!C28,1,0)</f>
        <v>0</v>
      </c>
      <c r="W20">
        <f>IF('2 - Lista upraw'!L28&gt;'2 - Lista upraw'!D28,1,0)</f>
        <v>0</v>
      </c>
      <c r="X20">
        <f>IF(P20,IF(IFERROR(MATCH('2 - Lista upraw'!J28,Tab.GATUNKI[Gatunki],0),0)=0,1,0),0)</f>
        <v>0</v>
      </c>
    </row>
    <row r="21" spans="1:24" x14ac:dyDescent="0.3">
      <c r="A21" s="6">
        <f>IF('2 - Lista upraw'!A29&lt;&gt;"",1,0)</f>
        <v>0</v>
      </c>
      <c r="B21" s="6">
        <f>IF('2 - Lista upraw'!B29&lt;&gt;"",1,0)</f>
        <v>0</v>
      </c>
      <c r="C21" s="6">
        <f>IF('2 - Lista upraw'!C29&lt;&gt;"",1,0)</f>
        <v>0</v>
      </c>
      <c r="D21" s="6">
        <f>IF('2 - Lista upraw'!D29&lt;&gt;"",1,0)</f>
        <v>0</v>
      </c>
      <c r="E21" s="6">
        <f>IF('2 - Lista upraw'!E29&lt;&gt;"",1,0)</f>
        <v>0</v>
      </c>
      <c r="F21" s="6">
        <f>IF('2 - Lista upraw'!F29&lt;&gt;"",1,0)</f>
        <v>0</v>
      </c>
      <c r="G21" s="6">
        <f>IF('2 - Lista upraw'!G29&lt;&gt;"",1,0)</f>
        <v>0</v>
      </c>
      <c r="H21" s="6">
        <f>IF('2 - Lista upraw'!H29&lt;&gt;"",1,0)</f>
        <v>0</v>
      </c>
      <c r="I21" s="6">
        <f>IF('2 - Lista upraw'!I29&lt;&gt;"",1,0)</f>
        <v>0</v>
      </c>
      <c r="J21" s="6">
        <f>IF('2 - Lista upraw'!J29&lt;&gt;"",1,0)</f>
        <v>0</v>
      </c>
      <c r="K21" s="6">
        <f>IF('2 - Lista upraw'!K29&lt;&gt;"",1,0)</f>
        <v>0</v>
      </c>
      <c r="L21" s="6">
        <f>IF('2 - Lista upraw'!L29&lt;&gt;"",1,0)</f>
        <v>0</v>
      </c>
      <c r="M21" s="6">
        <f>IF('2 - Lista upraw'!M29&lt;&gt;"",1,0)</f>
        <v>0</v>
      </c>
      <c r="N21" s="6">
        <f>IF('2 - Lista upraw'!N29&lt;&gt;"",1,0)</f>
        <v>0</v>
      </c>
      <c r="P21" s="6">
        <f t="shared" si="1"/>
        <v>0</v>
      </c>
      <c r="Q21" s="6">
        <f t="shared" si="2"/>
        <v>0</v>
      </c>
      <c r="R21" s="6" t="str">
        <f t="shared" si="3"/>
        <v/>
      </c>
      <c r="S21">
        <f>IF(SUM(P22:P$102)&gt;0,1,0)</f>
        <v>0</v>
      </c>
      <c r="T21">
        <f t="shared" si="4"/>
        <v>0</v>
      </c>
      <c r="U21">
        <f>IF('2 - Lista upraw'!D29&gt;'2 - Lista upraw'!C29,1,0)</f>
        <v>0</v>
      </c>
      <c r="V21">
        <f>IF('2 - Lista upraw'!L29&gt;'2 - Lista upraw'!C29,1,0)</f>
        <v>0</v>
      </c>
      <c r="W21">
        <f>IF('2 - Lista upraw'!L29&gt;'2 - Lista upraw'!D29,1,0)</f>
        <v>0</v>
      </c>
      <c r="X21">
        <f>IF(P21,IF(IFERROR(MATCH('2 - Lista upraw'!J29,Tab.GATUNKI[Gatunki],0),0)=0,1,0),0)</f>
        <v>0</v>
      </c>
    </row>
    <row r="22" spans="1:24" x14ac:dyDescent="0.3">
      <c r="A22" s="6">
        <f>IF('2 - Lista upraw'!A30&lt;&gt;"",1,0)</f>
        <v>0</v>
      </c>
      <c r="B22" s="6">
        <f>IF('2 - Lista upraw'!B30&lt;&gt;"",1,0)</f>
        <v>0</v>
      </c>
      <c r="C22" s="6">
        <f>IF('2 - Lista upraw'!C30&lt;&gt;"",1,0)</f>
        <v>0</v>
      </c>
      <c r="D22" s="6">
        <f>IF('2 - Lista upraw'!D30&lt;&gt;"",1,0)</f>
        <v>0</v>
      </c>
      <c r="E22" s="6">
        <f>IF('2 - Lista upraw'!E30&lt;&gt;"",1,0)</f>
        <v>0</v>
      </c>
      <c r="F22" s="6">
        <f>IF('2 - Lista upraw'!F30&lt;&gt;"",1,0)</f>
        <v>0</v>
      </c>
      <c r="G22" s="6">
        <f>IF('2 - Lista upraw'!G30&lt;&gt;"",1,0)</f>
        <v>0</v>
      </c>
      <c r="H22" s="6">
        <f>IF('2 - Lista upraw'!H30&lt;&gt;"",1,0)</f>
        <v>0</v>
      </c>
      <c r="I22" s="6">
        <f>IF('2 - Lista upraw'!I30&lt;&gt;"",1,0)</f>
        <v>0</v>
      </c>
      <c r="J22" s="6">
        <f>IF('2 - Lista upraw'!J30&lt;&gt;"",1,0)</f>
        <v>0</v>
      </c>
      <c r="K22" s="6">
        <f>IF('2 - Lista upraw'!K30&lt;&gt;"",1,0)</f>
        <v>0</v>
      </c>
      <c r="L22" s="6">
        <f>IF('2 - Lista upraw'!L30&lt;&gt;"",1,0)</f>
        <v>0</v>
      </c>
      <c r="M22" s="6">
        <f>IF('2 - Lista upraw'!M30&lt;&gt;"",1,0)</f>
        <v>0</v>
      </c>
      <c r="N22" s="6">
        <f>IF('2 - Lista upraw'!N30&lt;&gt;"",1,0)</f>
        <v>0</v>
      </c>
      <c r="P22" s="6">
        <f t="shared" si="1"/>
        <v>0</v>
      </c>
      <c r="Q22" s="6">
        <f t="shared" si="2"/>
        <v>0</v>
      </c>
      <c r="R22" s="6" t="str">
        <f t="shared" si="3"/>
        <v/>
      </c>
      <c r="S22">
        <f>IF(SUM(P23:P$102)&gt;0,1,0)</f>
        <v>0</v>
      </c>
      <c r="T22">
        <f t="shared" si="4"/>
        <v>0</v>
      </c>
      <c r="U22">
        <f>IF('2 - Lista upraw'!D30&gt;'2 - Lista upraw'!C30,1,0)</f>
        <v>0</v>
      </c>
      <c r="V22">
        <f>IF('2 - Lista upraw'!L30&gt;'2 - Lista upraw'!C30,1,0)</f>
        <v>0</v>
      </c>
      <c r="W22">
        <f>IF('2 - Lista upraw'!L30&gt;'2 - Lista upraw'!D30,1,0)</f>
        <v>0</v>
      </c>
      <c r="X22">
        <f>IF(P22,IF(IFERROR(MATCH('2 - Lista upraw'!J30,Tab.GATUNKI[Gatunki],0),0)=0,1,0),0)</f>
        <v>0</v>
      </c>
    </row>
    <row r="23" spans="1:24" x14ac:dyDescent="0.3">
      <c r="A23" s="6">
        <f>IF('2 - Lista upraw'!A31&lt;&gt;"",1,0)</f>
        <v>0</v>
      </c>
      <c r="B23" s="6">
        <f>IF('2 - Lista upraw'!B31&lt;&gt;"",1,0)</f>
        <v>0</v>
      </c>
      <c r="C23" s="6">
        <f>IF('2 - Lista upraw'!C31&lt;&gt;"",1,0)</f>
        <v>0</v>
      </c>
      <c r="D23" s="6">
        <f>IF('2 - Lista upraw'!D31&lt;&gt;"",1,0)</f>
        <v>0</v>
      </c>
      <c r="E23" s="6">
        <f>IF('2 - Lista upraw'!E31&lt;&gt;"",1,0)</f>
        <v>0</v>
      </c>
      <c r="F23" s="6">
        <f>IF('2 - Lista upraw'!F31&lt;&gt;"",1,0)</f>
        <v>0</v>
      </c>
      <c r="G23" s="6">
        <f>IF('2 - Lista upraw'!G31&lt;&gt;"",1,0)</f>
        <v>0</v>
      </c>
      <c r="H23" s="6">
        <f>IF('2 - Lista upraw'!H31&lt;&gt;"",1,0)</f>
        <v>0</v>
      </c>
      <c r="I23" s="6">
        <f>IF('2 - Lista upraw'!I31&lt;&gt;"",1,0)</f>
        <v>0</v>
      </c>
      <c r="J23" s="6">
        <f>IF('2 - Lista upraw'!J31&lt;&gt;"",1,0)</f>
        <v>0</v>
      </c>
      <c r="K23" s="6">
        <f>IF('2 - Lista upraw'!K31&lt;&gt;"",1,0)</f>
        <v>0</v>
      </c>
      <c r="L23" s="6">
        <f>IF('2 - Lista upraw'!L31&lt;&gt;"",1,0)</f>
        <v>0</v>
      </c>
      <c r="M23" s="6">
        <f>IF('2 - Lista upraw'!M31&lt;&gt;"",1,0)</f>
        <v>0</v>
      </c>
      <c r="N23" s="6">
        <f>IF('2 - Lista upraw'!N31&lt;&gt;"",1,0)</f>
        <v>0</v>
      </c>
      <c r="P23" s="6">
        <f t="shared" si="1"/>
        <v>0</v>
      </c>
      <c r="Q23" s="6">
        <f t="shared" si="2"/>
        <v>0</v>
      </c>
      <c r="R23" s="6" t="str">
        <f t="shared" si="3"/>
        <v/>
      </c>
      <c r="S23">
        <f>IF(SUM(P24:P$102)&gt;0,1,0)</f>
        <v>0</v>
      </c>
      <c r="T23">
        <f t="shared" si="4"/>
        <v>0</v>
      </c>
      <c r="U23">
        <f>IF('2 - Lista upraw'!D31&gt;'2 - Lista upraw'!C31,1,0)</f>
        <v>0</v>
      </c>
      <c r="V23">
        <f>IF('2 - Lista upraw'!L31&gt;'2 - Lista upraw'!C31,1,0)</f>
        <v>0</v>
      </c>
      <c r="W23">
        <f>IF('2 - Lista upraw'!L31&gt;'2 - Lista upraw'!D31,1,0)</f>
        <v>0</v>
      </c>
      <c r="X23">
        <f>IF(P23,IF(IFERROR(MATCH('2 - Lista upraw'!J31,Tab.GATUNKI[Gatunki],0),0)=0,1,0),0)</f>
        <v>0</v>
      </c>
    </row>
    <row r="24" spans="1:24" x14ac:dyDescent="0.3">
      <c r="A24" s="6">
        <f>IF('2 - Lista upraw'!A32&lt;&gt;"",1,0)</f>
        <v>0</v>
      </c>
      <c r="B24" s="6">
        <f>IF('2 - Lista upraw'!B32&lt;&gt;"",1,0)</f>
        <v>0</v>
      </c>
      <c r="C24" s="6">
        <f>IF('2 - Lista upraw'!C32&lt;&gt;"",1,0)</f>
        <v>0</v>
      </c>
      <c r="D24" s="6">
        <f>IF('2 - Lista upraw'!D32&lt;&gt;"",1,0)</f>
        <v>0</v>
      </c>
      <c r="E24" s="6">
        <f>IF('2 - Lista upraw'!E32&lt;&gt;"",1,0)</f>
        <v>0</v>
      </c>
      <c r="F24" s="6">
        <f>IF('2 - Lista upraw'!F32&lt;&gt;"",1,0)</f>
        <v>0</v>
      </c>
      <c r="G24" s="6">
        <f>IF('2 - Lista upraw'!G32&lt;&gt;"",1,0)</f>
        <v>0</v>
      </c>
      <c r="H24" s="6">
        <f>IF('2 - Lista upraw'!H32&lt;&gt;"",1,0)</f>
        <v>0</v>
      </c>
      <c r="I24" s="6">
        <f>IF('2 - Lista upraw'!I32&lt;&gt;"",1,0)</f>
        <v>0</v>
      </c>
      <c r="J24" s="6">
        <f>IF('2 - Lista upraw'!J32&lt;&gt;"",1,0)</f>
        <v>0</v>
      </c>
      <c r="K24" s="6">
        <f>IF('2 - Lista upraw'!K32&lt;&gt;"",1,0)</f>
        <v>0</v>
      </c>
      <c r="L24" s="6">
        <f>IF('2 - Lista upraw'!L32&lt;&gt;"",1,0)</f>
        <v>0</v>
      </c>
      <c r="M24" s="6">
        <f>IF('2 - Lista upraw'!M32&lt;&gt;"",1,0)</f>
        <v>0</v>
      </c>
      <c r="N24" s="6">
        <f>IF('2 - Lista upraw'!N32&lt;&gt;"",1,0)</f>
        <v>0</v>
      </c>
      <c r="P24" s="6">
        <f t="shared" si="1"/>
        <v>0</v>
      </c>
      <c r="Q24" s="6">
        <f t="shared" si="2"/>
        <v>0</v>
      </c>
      <c r="R24" s="6" t="str">
        <f t="shared" si="3"/>
        <v/>
      </c>
      <c r="S24">
        <f>IF(SUM(P25:P$102)&gt;0,1,0)</f>
        <v>0</v>
      </c>
      <c r="T24">
        <f t="shared" si="4"/>
        <v>0</v>
      </c>
      <c r="U24">
        <f>IF('2 - Lista upraw'!D32&gt;'2 - Lista upraw'!C32,1,0)</f>
        <v>0</v>
      </c>
      <c r="V24">
        <f>IF('2 - Lista upraw'!L32&gt;'2 - Lista upraw'!C32,1,0)</f>
        <v>0</v>
      </c>
      <c r="W24">
        <f>IF('2 - Lista upraw'!L32&gt;'2 - Lista upraw'!D32,1,0)</f>
        <v>0</v>
      </c>
      <c r="X24">
        <f>IF(P24,IF(IFERROR(MATCH('2 - Lista upraw'!J32,Tab.GATUNKI[Gatunki],0),0)=0,1,0),0)</f>
        <v>0</v>
      </c>
    </row>
    <row r="25" spans="1:24" x14ac:dyDescent="0.3">
      <c r="A25" s="6">
        <f>IF('2 - Lista upraw'!A33&lt;&gt;"",1,0)</f>
        <v>0</v>
      </c>
      <c r="B25" s="6">
        <f>IF('2 - Lista upraw'!B33&lt;&gt;"",1,0)</f>
        <v>0</v>
      </c>
      <c r="C25" s="6">
        <f>IF('2 - Lista upraw'!C33&lt;&gt;"",1,0)</f>
        <v>0</v>
      </c>
      <c r="D25" s="6">
        <f>IF('2 - Lista upraw'!D33&lt;&gt;"",1,0)</f>
        <v>0</v>
      </c>
      <c r="E25" s="6">
        <f>IF('2 - Lista upraw'!E33&lt;&gt;"",1,0)</f>
        <v>0</v>
      </c>
      <c r="F25" s="6">
        <f>IF('2 - Lista upraw'!F33&lt;&gt;"",1,0)</f>
        <v>0</v>
      </c>
      <c r="G25" s="6">
        <f>IF('2 - Lista upraw'!G33&lt;&gt;"",1,0)</f>
        <v>0</v>
      </c>
      <c r="H25" s="6">
        <f>IF('2 - Lista upraw'!H33&lt;&gt;"",1,0)</f>
        <v>0</v>
      </c>
      <c r="I25" s="6">
        <f>IF('2 - Lista upraw'!I33&lt;&gt;"",1,0)</f>
        <v>0</v>
      </c>
      <c r="J25" s="6">
        <f>IF('2 - Lista upraw'!J33&lt;&gt;"",1,0)</f>
        <v>0</v>
      </c>
      <c r="K25" s="6">
        <f>IF('2 - Lista upraw'!K33&lt;&gt;"",1,0)</f>
        <v>0</v>
      </c>
      <c r="L25" s="6">
        <f>IF('2 - Lista upraw'!L33&lt;&gt;"",1,0)</f>
        <v>0</v>
      </c>
      <c r="M25" s="6">
        <f>IF('2 - Lista upraw'!M33&lt;&gt;"",1,0)</f>
        <v>0</v>
      </c>
      <c r="N25" s="6">
        <f>IF('2 - Lista upraw'!N33&lt;&gt;"",1,0)</f>
        <v>0</v>
      </c>
      <c r="P25" s="6">
        <f t="shared" si="1"/>
        <v>0</v>
      </c>
      <c r="Q25" s="6">
        <f t="shared" si="2"/>
        <v>0</v>
      </c>
      <c r="R25" s="6" t="str">
        <f t="shared" si="3"/>
        <v/>
      </c>
      <c r="S25">
        <f>IF(SUM(P26:P$102)&gt;0,1,0)</f>
        <v>0</v>
      </c>
      <c r="T25">
        <f t="shared" si="4"/>
        <v>0</v>
      </c>
      <c r="U25">
        <f>IF('2 - Lista upraw'!D33&gt;'2 - Lista upraw'!C33,1,0)</f>
        <v>0</v>
      </c>
      <c r="V25">
        <f>IF('2 - Lista upraw'!L33&gt;'2 - Lista upraw'!C33,1,0)</f>
        <v>0</v>
      </c>
      <c r="W25">
        <f>IF('2 - Lista upraw'!L33&gt;'2 - Lista upraw'!D33,1,0)</f>
        <v>0</v>
      </c>
      <c r="X25">
        <f>IF(P25,IF(IFERROR(MATCH('2 - Lista upraw'!J33,Tab.GATUNKI[Gatunki],0),0)=0,1,0),0)</f>
        <v>0</v>
      </c>
    </row>
    <row r="26" spans="1:24" x14ac:dyDescent="0.3">
      <c r="A26" s="6">
        <f>IF('2 - Lista upraw'!A34&lt;&gt;"",1,0)</f>
        <v>0</v>
      </c>
      <c r="B26" s="6">
        <f>IF('2 - Lista upraw'!B34&lt;&gt;"",1,0)</f>
        <v>0</v>
      </c>
      <c r="C26" s="6">
        <f>IF('2 - Lista upraw'!C34&lt;&gt;"",1,0)</f>
        <v>0</v>
      </c>
      <c r="D26" s="6">
        <f>IF('2 - Lista upraw'!D34&lt;&gt;"",1,0)</f>
        <v>0</v>
      </c>
      <c r="E26" s="6">
        <f>IF('2 - Lista upraw'!E34&lt;&gt;"",1,0)</f>
        <v>0</v>
      </c>
      <c r="F26" s="6">
        <f>IF('2 - Lista upraw'!F34&lt;&gt;"",1,0)</f>
        <v>0</v>
      </c>
      <c r="G26" s="6">
        <f>IF('2 - Lista upraw'!G34&lt;&gt;"",1,0)</f>
        <v>0</v>
      </c>
      <c r="H26" s="6">
        <f>IF('2 - Lista upraw'!H34&lt;&gt;"",1,0)</f>
        <v>0</v>
      </c>
      <c r="I26" s="6">
        <f>IF('2 - Lista upraw'!I34&lt;&gt;"",1,0)</f>
        <v>0</v>
      </c>
      <c r="J26" s="6">
        <f>IF('2 - Lista upraw'!J34&lt;&gt;"",1,0)</f>
        <v>0</v>
      </c>
      <c r="K26" s="6">
        <f>IF('2 - Lista upraw'!K34&lt;&gt;"",1,0)</f>
        <v>0</v>
      </c>
      <c r="L26" s="6">
        <f>IF('2 - Lista upraw'!L34&lt;&gt;"",1,0)</f>
        <v>0</v>
      </c>
      <c r="M26" s="6">
        <f>IF('2 - Lista upraw'!M34&lt;&gt;"",1,0)</f>
        <v>0</v>
      </c>
      <c r="N26" s="6">
        <f>IF('2 - Lista upraw'!N34&lt;&gt;"",1,0)</f>
        <v>0</v>
      </c>
      <c r="P26" s="6">
        <f t="shared" si="1"/>
        <v>0</v>
      </c>
      <c r="Q26" s="6">
        <f t="shared" si="2"/>
        <v>0</v>
      </c>
      <c r="R26" s="6" t="str">
        <f t="shared" si="3"/>
        <v/>
      </c>
      <c r="S26">
        <f>IF(SUM(P27:P$102)&gt;0,1,0)</f>
        <v>0</v>
      </c>
      <c r="T26">
        <f t="shared" si="4"/>
        <v>0</v>
      </c>
      <c r="U26">
        <f>IF('2 - Lista upraw'!D34&gt;'2 - Lista upraw'!C34,1,0)</f>
        <v>0</v>
      </c>
      <c r="V26">
        <f>IF('2 - Lista upraw'!L34&gt;'2 - Lista upraw'!C34,1,0)</f>
        <v>0</v>
      </c>
      <c r="W26">
        <f>IF('2 - Lista upraw'!L34&gt;'2 - Lista upraw'!D34,1,0)</f>
        <v>0</v>
      </c>
      <c r="X26">
        <f>IF(P26,IF(IFERROR(MATCH('2 - Lista upraw'!J34,Tab.GATUNKI[Gatunki],0),0)=0,1,0),0)</f>
        <v>0</v>
      </c>
    </row>
    <row r="27" spans="1:24" x14ac:dyDescent="0.3">
      <c r="A27" s="6">
        <f>IF('2 - Lista upraw'!A35&lt;&gt;"",1,0)</f>
        <v>0</v>
      </c>
      <c r="B27" s="6">
        <f>IF('2 - Lista upraw'!B35&lt;&gt;"",1,0)</f>
        <v>0</v>
      </c>
      <c r="C27" s="6">
        <f>IF('2 - Lista upraw'!C35&lt;&gt;"",1,0)</f>
        <v>0</v>
      </c>
      <c r="D27" s="6">
        <f>IF('2 - Lista upraw'!D35&lt;&gt;"",1,0)</f>
        <v>0</v>
      </c>
      <c r="E27" s="6">
        <f>IF('2 - Lista upraw'!E35&lt;&gt;"",1,0)</f>
        <v>0</v>
      </c>
      <c r="F27" s="6">
        <f>IF('2 - Lista upraw'!F35&lt;&gt;"",1,0)</f>
        <v>0</v>
      </c>
      <c r="G27" s="6">
        <f>IF('2 - Lista upraw'!G35&lt;&gt;"",1,0)</f>
        <v>0</v>
      </c>
      <c r="H27" s="6">
        <f>IF('2 - Lista upraw'!H35&lt;&gt;"",1,0)</f>
        <v>0</v>
      </c>
      <c r="I27" s="6">
        <f>IF('2 - Lista upraw'!I35&lt;&gt;"",1,0)</f>
        <v>0</v>
      </c>
      <c r="J27" s="6">
        <f>IF('2 - Lista upraw'!J35&lt;&gt;"",1,0)</f>
        <v>0</v>
      </c>
      <c r="K27" s="6">
        <f>IF('2 - Lista upraw'!K35&lt;&gt;"",1,0)</f>
        <v>0</v>
      </c>
      <c r="L27" s="6">
        <f>IF('2 - Lista upraw'!L35&lt;&gt;"",1,0)</f>
        <v>0</v>
      </c>
      <c r="M27" s="6">
        <f>IF('2 - Lista upraw'!M35&lt;&gt;"",1,0)</f>
        <v>0</v>
      </c>
      <c r="N27" s="6">
        <f>IF('2 - Lista upraw'!N35&lt;&gt;"",1,0)</f>
        <v>0</v>
      </c>
      <c r="P27" s="6">
        <f t="shared" si="1"/>
        <v>0</v>
      </c>
      <c r="Q27" s="6">
        <f t="shared" si="2"/>
        <v>0</v>
      </c>
      <c r="R27" s="6" t="str">
        <f t="shared" si="3"/>
        <v/>
      </c>
      <c r="S27">
        <f>IF(SUM(P28:P$102)&gt;0,1,0)</f>
        <v>0</v>
      </c>
      <c r="T27">
        <f t="shared" si="4"/>
        <v>0</v>
      </c>
      <c r="U27">
        <f>IF('2 - Lista upraw'!D35&gt;'2 - Lista upraw'!C35,1,0)</f>
        <v>0</v>
      </c>
      <c r="V27">
        <f>IF('2 - Lista upraw'!L35&gt;'2 - Lista upraw'!C35,1,0)</f>
        <v>0</v>
      </c>
      <c r="W27">
        <f>IF('2 - Lista upraw'!L35&gt;'2 - Lista upraw'!D35,1,0)</f>
        <v>0</v>
      </c>
      <c r="X27">
        <f>IF(P27,IF(IFERROR(MATCH('2 - Lista upraw'!J35,Tab.GATUNKI[Gatunki],0),0)=0,1,0),0)</f>
        <v>0</v>
      </c>
    </row>
    <row r="28" spans="1:24" x14ac:dyDescent="0.3">
      <c r="A28" s="6">
        <f>IF('2 - Lista upraw'!A36&lt;&gt;"",1,0)</f>
        <v>0</v>
      </c>
      <c r="B28" s="6">
        <f>IF('2 - Lista upraw'!B36&lt;&gt;"",1,0)</f>
        <v>0</v>
      </c>
      <c r="C28" s="6">
        <f>IF('2 - Lista upraw'!C36&lt;&gt;"",1,0)</f>
        <v>0</v>
      </c>
      <c r="D28" s="6">
        <f>IF('2 - Lista upraw'!D36&lt;&gt;"",1,0)</f>
        <v>0</v>
      </c>
      <c r="E28" s="6">
        <f>IF('2 - Lista upraw'!E36&lt;&gt;"",1,0)</f>
        <v>0</v>
      </c>
      <c r="F28" s="6">
        <f>IF('2 - Lista upraw'!F36&lt;&gt;"",1,0)</f>
        <v>0</v>
      </c>
      <c r="G28" s="6">
        <f>IF('2 - Lista upraw'!G36&lt;&gt;"",1,0)</f>
        <v>0</v>
      </c>
      <c r="H28" s="6">
        <f>IF('2 - Lista upraw'!H36&lt;&gt;"",1,0)</f>
        <v>0</v>
      </c>
      <c r="I28" s="6">
        <f>IF('2 - Lista upraw'!I36&lt;&gt;"",1,0)</f>
        <v>0</v>
      </c>
      <c r="J28" s="6">
        <f>IF('2 - Lista upraw'!J36&lt;&gt;"",1,0)</f>
        <v>0</v>
      </c>
      <c r="K28" s="6">
        <f>IF('2 - Lista upraw'!K36&lt;&gt;"",1,0)</f>
        <v>0</v>
      </c>
      <c r="L28" s="6">
        <f>IF('2 - Lista upraw'!L36&lt;&gt;"",1,0)</f>
        <v>0</v>
      </c>
      <c r="M28" s="6">
        <f>IF('2 - Lista upraw'!M36&lt;&gt;"",1,0)</f>
        <v>0</v>
      </c>
      <c r="N28" s="6">
        <f>IF('2 - Lista upraw'!N36&lt;&gt;"",1,0)</f>
        <v>0</v>
      </c>
      <c r="P28" s="6">
        <f t="shared" si="1"/>
        <v>0</v>
      </c>
      <c r="Q28" s="6">
        <f t="shared" si="2"/>
        <v>0</v>
      </c>
      <c r="R28" s="6" t="str">
        <f t="shared" si="3"/>
        <v/>
      </c>
      <c r="S28">
        <f>IF(SUM(P29:P$102)&gt;0,1,0)</f>
        <v>0</v>
      </c>
      <c r="T28">
        <f t="shared" si="4"/>
        <v>0</v>
      </c>
      <c r="U28">
        <f>IF('2 - Lista upraw'!D36&gt;'2 - Lista upraw'!C36,1,0)</f>
        <v>0</v>
      </c>
      <c r="V28">
        <f>IF('2 - Lista upraw'!L36&gt;'2 - Lista upraw'!C36,1,0)</f>
        <v>0</v>
      </c>
      <c r="W28">
        <f>IF('2 - Lista upraw'!L36&gt;'2 - Lista upraw'!D36,1,0)</f>
        <v>0</v>
      </c>
      <c r="X28">
        <f>IF(P28,IF(IFERROR(MATCH('2 - Lista upraw'!J36,Tab.GATUNKI[Gatunki],0),0)=0,1,0),0)</f>
        <v>0</v>
      </c>
    </row>
    <row r="29" spans="1:24" x14ac:dyDescent="0.3">
      <c r="A29" s="6">
        <f>IF('2 - Lista upraw'!A37&lt;&gt;"",1,0)</f>
        <v>0</v>
      </c>
      <c r="B29" s="6">
        <f>IF('2 - Lista upraw'!B37&lt;&gt;"",1,0)</f>
        <v>0</v>
      </c>
      <c r="C29" s="6">
        <f>IF('2 - Lista upraw'!C37&lt;&gt;"",1,0)</f>
        <v>0</v>
      </c>
      <c r="D29" s="6">
        <f>IF('2 - Lista upraw'!D37&lt;&gt;"",1,0)</f>
        <v>0</v>
      </c>
      <c r="E29" s="6">
        <f>IF('2 - Lista upraw'!E37&lt;&gt;"",1,0)</f>
        <v>0</v>
      </c>
      <c r="F29" s="6">
        <f>IF('2 - Lista upraw'!F37&lt;&gt;"",1,0)</f>
        <v>0</v>
      </c>
      <c r="G29" s="6">
        <f>IF('2 - Lista upraw'!G37&lt;&gt;"",1,0)</f>
        <v>0</v>
      </c>
      <c r="H29" s="6">
        <f>IF('2 - Lista upraw'!H37&lt;&gt;"",1,0)</f>
        <v>0</v>
      </c>
      <c r="I29" s="6">
        <f>IF('2 - Lista upraw'!I37&lt;&gt;"",1,0)</f>
        <v>0</v>
      </c>
      <c r="J29" s="6">
        <f>IF('2 - Lista upraw'!J37&lt;&gt;"",1,0)</f>
        <v>0</v>
      </c>
      <c r="K29" s="6">
        <f>IF('2 - Lista upraw'!K37&lt;&gt;"",1,0)</f>
        <v>0</v>
      </c>
      <c r="L29" s="6">
        <f>IF('2 - Lista upraw'!L37&lt;&gt;"",1,0)</f>
        <v>0</v>
      </c>
      <c r="M29" s="6">
        <f>IF('2 - Lista upraw'!M37&lt;&gt;"",1,0)</f>
        <v>0</v>
      </c>
      <c r="N29" s="6">
        <f>IF('2 - Lista upraw'!N37&lt;&gt;"",1,0)</f>
        <v>0</v>
      </c>
      <c r="P29" s="6">
        <f t="shared" si="1"/>
        <v>0</v>
      </c>
      <c r="Q29" s="6">
        <f t="shared" si="2"/>
        <v>0</v>
      </c>
      <c r="R29" s="6" t="str">
        <f t="shared" si="3"/>
        <v/>
      </c>
      <c r="S29">
        <f>IF(SUM(P30:P$102)&gt;0,1,0)</f>
        <v>0</v>
      </c>
      <c r="T29">
        <f t="shared" si="4"/>
        <v>0</v>
      </c>
      <c r="U29">
        <f>IF('2 - Lista upraw'!D37&gt;'2 - Lista upraw'!C37,1,0)</f>
        <v>0</v>
      </c>
      <c r="V29">
        <f>IF('2 - Lista upraw'!L37&gt;'2 - Lista upraw'!C37,1,0)</f>
        <v>0</v>
      </c>
      <c r="W29">
        <f>IF('2 - Lista upraw'!L37&gt;'2 - Lista upraw'!D37,1,0)</f>
        <v>0</v>
      </c>
      <c r="X29">
        <f>IF(P29,IF(IFERROR(MATCH('2 - Lista upraw'!J37,Tab.GATUNKI[Gatunki],0),0)=0,1,0),0)</f>
        <v>0</v>
      </c>
    </row>
    <row r="30" spans="1:24" x14ac:dyDescent="0.3">
      <c r="A30" s="6">
        <f>IF('2 - Lista upraw'!A38&lt;&gt;"",1,0)</f>
        <v>0</v>
      </c>
      <c r="B30" s="6">
        <f>IF('2 - Lista upraw'!B38&lt;&gt;"",1,0)</f>
        <v>0</v>
      </c>
      <c r="C30" s="6">
        <f>IF('2 - Lista upraw'!C38&lt;&gt;"",1,0)</f>
        <v>0</v>
      </c>
      <c r="D30" s="6">
        <f>IF('2 - Lista upraw'!D38&lt;&gt;"",1,0)</f>
        <v>0</v>
      </c>
      <c r="E30" s="6">
        <f>IF('2 - Lista upraw'!E38&lt;&gt;"",1,0)</f>
        <v>0</v>
      </c>
      <c r="F30" s="6">
        <f>IF('2 - Lista upraw'!F38&lt;&gt;"",1,0)</f>
        <v>0</v>
      </c>
      <c r="G30" s="6">
        <f>IF('2 - Lista upraw'!G38&lt;&gt;"",1,0)</f>
        <v>0</v>
      </c>
      <c r="H30" s="6">
        <f>IF('2 - Lista upraw'!H38&lt;&gt;"",1,0)</f>
        <v>0</v>
      </c>
      <c r="I30" s="6">
        <f>IF('2 - Lista upraw'!I38&lt;&gt;"",1,0)</f>
        <v>0</v>
      </c>
      <c r="J30" s="6">
        <f>IF('2 - Lista upraw'!J38&lt;&gt;"",1,0)</f>
        <v>0</v>
      </c>
      <c r="K30" s="6">
        <f>IF('2 - Lista upraw'!K38&lt;&gt;"",1,0)</f>
        <v>0</v>
      </c>
      <c r="L30" s="6">
        <f>IF('2 - Lista upraw'!L38&lt;&gt;"",1,0)</f>
        <v>0</v>
      </c>
      <c r="M30" s="6">
        <f>IF('2 - Lista upraw'!M38&lt;&gt;"",1,0)</f>
        <v>0</v>
      </c>
      <c r="N30" s="6">
        <f>IF('2 - Lista upraw'!N38&lt;&gt;"",1,0)</f>
        <v>0</v>
      </c>
      <c r="P30" s="6">
        <f t="shared" si="1"/>
        <v>0</v>
      </c>
      <c r="Q30" s="6">
        <f t="shared" si="2"/>
        <v>0</v>
      </c>
      <c r="R30" s="6" t="str">
        <f t="shared" si="3"/>
        <v/>
      </c>
      <c r="S30">
        <f>IF(SUM(P31:P$102)&gt;0,1,0)</f>
        <v>0</v>
      </c>
      <c r="T30">
        <f t="shared" si="4"/>
        <v>0</v>
      </c>
      <c r="U30">
        <f>IF('2 - Lista upraw'!D38&gt;'2 - Lista upraw'!C38,1,0)</f>
        <v>0</v>
      </c>
      <c r="V30">
        <f>IF('2 - Lista upraw'!L38&gt;'2 - Lista upraw'!C38,1,0)</f>
        <v>0</v>
      </c>
      <c r="W30">
        <f>IF('2 - Lista upraw'!L38&gt;'2 - Lista upraw'!D38,1,0)</f>
        <v>0</v>
      </c>
      <c r="X30">
        <f>IF(P30,IF(IFERROR(MATCH('2 - Lista upraw'!J38,Tab.GATUNKI[Gatunki],0),0)=0,1,0),0)</f>
        <v>0</v>
      </c>
    </row>
    <row r="31" spans="1:24" x14ac:dyDescent="0.3">
      <c r="A31" s="6">
        <f>IF('2 - Lista upraw'!A39&lt;&gt;"",1,0)</f>
        <v>0</v>
      </c>
      <c r="B31" s="6">
        <f>IF('2 - Lista upraw'!B39&lt;&gt;"",1,0)</f>
        <v>0</v>
      </c>
      <c r="C31" s="6">
        <f>IF('2 - Lista upraw'!C39&lt;&gt;"",1,0)</f>
        <v>0</v>
      </c>
      <c r="D31" s="6">
        <f>IF('2 - Lista upraw'!D39&lt;&gt;"",1,0)</f>
        <v>0</v>
      </c>
      <c r="E31" s="6">
        <f>IF('2 - Lista upraw'!E39&lt;&gt;"",1,0)</f>
        <v>0</v>
      </c>
      <c r="F31" s="6">
        <f>IF('2 - Lista upraw'!F39&lt;&gt;"",1,0)</f>
        <v>0</v>
      </c>
      <c r="G31" s="6">
        <f>IF('2 - Lista upraw'!G39&lt;&gt;"",1,0)</f>
        <v>0</v>
      </c>
      <c r="H31" s="6">
        <f>IF('2 - Lista upraw'!H39&lt;&gt;"",1,0)</f>
        <v>0</v>
      </c>
      <c r="I31" s="6">
        <f>IF('2 - Lista upraw'!I39&lt;&gt;"",1,0)</f>
        <v>0</v>
      </c>
      <c r="J31" s="6">
        <f>IF('2 - Lista upraw'!J39&lt;&gt;"",1,0)</f>
        <v>0</v>
      </c>
      <c r="K31" s="6">
        <f>IF('2 - Lista upraw'!K39&lt;&gt;"",1,0)</f>
        <v>0</v>
      </c>
      <c r="L31" s="6">
        <f>IF('2 - Lista upraw'!L39&lt;&gt;"",1,0)</f>
        <v>0</v>
      </c>
      <c r="M31" s="6">
        <f>IF('2 - Lista upraw'!M39&lt;&gt;"",1,0)</f>
        <v>0</v>
      </c>
      <c r="N31" s="6">
        <f>IF('2 - Lista upraw'!N39&lt;&gt;"",1,0)</f>
        <v>0</v>
      </c>
      <c r="P31" s="6">
        <f t="shared" si="1"/>
        <v>0</v>
      </c>
      <c r="Q31" s="6">
        <f t="shared" si="2"/>
        <v>0</v>
      </c>
      <c r="R31" s="6" t="str">
        <f t="shared" si="3"/>
        <v/>
      </c>
      <c r="S31">
        <f>IF(SUM(P32:P$102)&gt;0,1,0)</f>
        <v>0</v>
      </c>
      <c r="T31">
        <f t="shared" si="4"/>
        <v>0</v>
      </c>
      <c r="U31">
        <f>IF('2 - Lista upraw'!D39&gt;'2 - Lista upraw'!C39,1,0)</f>
        <v>0</v>
      </c>
      <c r="V31">
        <f>IF('2 - Lista upraw'!L39&gt;'2 - Lista upraw'!C39,1,0)</f>
        <v>0</v>
      </c>
      <c r="W31">
        <f>IF('2 - Lista upraw'!L39&gt;'2 - Lista upraw'!D39,1,0)</f>
        <v>0</v>
      </c>
      <c r="X31">
        <f>IF(P31,IF(IFERROR(MATCH('2 - Lista upraw'!J39,Tab.GATUNKI[Gatunki],0),0)=0,1,0),0)</f>
        <v>0</v>
      </c>
    </row>
    <row r="32" spans="1:24" x14ac:dyDescent="0.3">
      <c r="A32" s="6">
        <f>IF('2 - Lista upraw'!A40&lt;&gt;"",1,0)</f>
        <v>0</v>
      </c>
      <c r="B32" s="6">
        <f>IF('2 - Lista upraw'!B40&lt;&gt;"",1,0)</f>
        <v>0</v>
      </c>
      <c r="C32" s="6">
        <f>IF('2 - Lista upraw'!C40&lt;&gt;"",1,0)</f>
        <v>0</v>
      </c>
      <c r="D32" s="6">
        <f>IF('2 - Lista upraw'!D40&lt;&gt;"",1,0)</f>
        <v>0</v>
      </c>
      <c r="E32" s="6">
        <f>IF('2 - Lista upraw'!E40&lt;&gt;"",1,0)</f>
        <v>0</v>
      </c>
      <c r="F32" s="6">
        <f>IF('2 - Lista upraw'!F40&lt;&gt;"",1,0)</f>
        <v>0</v>
      </c>
      <c r="G32" s="6">
        <f>IF('2 - Lista upraw'!G40&lt;&gt;"",1,0)</f>
        <v>0</v>
      </c>
      <c r="H32" s="6">
        <f>IF('2 - Lista upraw'!H40&lt;&gt;"",1,0)</f>
        <v>0</v>
      </c>
      <c r="I32" s="6">
        <f>IF('2 - Lista upraw'!I40&lt;&gt;"",1,0)</f>
        <v>0</v>
      </c>
      <c r="J32" s="6">
        <f>IF('2 - Lista upraw'!J40&lt;&gt;"",1,0)</f>
        <v>0</v>
      </c>
      <c r="K32" s="6">
        <f>IF('2 - Lista upraw'!K40&lt;&gt;"",1,0)</f>
        <v>0</v>
      </c>
      <c r="L32" s="6">
        <f>IF('2 - Lista upraw'!L40&lt;&gt;"",1,0)</f>
        <v>0</v>
      </c>
      <c r="M32" s="6">
        <f>IF('2 - Lista upraw'!M40&lt;&gt;"",1,0)</f>
        <v>0</v>
      </c>
      <c r="N32" s="6">
        <f>IF('2 - Lista upraw'!N40&lt;&gt;"",1,0)</f>
        <v>0</v>
      </c>
      <c r="P32" s="6">
        <f t="shared" si="1"/>
        <v>0</v>
      </c>
      <c r="Q32" s="6">
        <f t="shared" si="2"/>
        <v>0</v>
      </c>
      <c r="R32" s="6" t="str">
        <f t="shared" si="3"/>
        <v/>
      </c>
      <c r="S32">
        <f>IF(SUM(P33:P$102)&gt;0,1,0)</f>
        <v>0</v>
      </c>
      <c r="T32">
        <f t="shared" si="4"/>
        <v>0</v>
      </c>
      <c r="U32">
        <f>IF('2 - Lista upraw'!D40&gt;'2 - Lista upraw'!C40,1,0)</f>
        <v>0</v>
      </c>
      <c r="V32">
        <f>IF('2 - Lista upraw'!L40&gt;'2 - Lista upraw'!C40,1,0)</f>
        <v>0</v>
      </c>
      <c r="W32">
        <f>IF('2 - Lista upraw'!L40&gt;'2 - Lista upraw'!D40,1,0)</f>
        <v>0</v>
      </c>
      <c r="X32">
        <f>IF(P32,IF(IFERROR(MATCH('2 - Lista upraw'!J40,Tab.GATUNKI[Gatunki],0),0)=0,1,0),0)</f>
        <v>0</v>
      </c>
    </row>
    <row r="33" spans="1:24" x14ac:dyDescent="0.3">
      <c r="A33" s="6">
        <f>IF('2 - Lista upraw'!A41&lt;&gt;"",1,0)</f>
        <v>0</v>
      </c>
      <c r="B33" s="6">
        <f>IF('2 - Lista upraw'!B41&lt;&gt;"",1,0)</f>
        <v>0</v>
      </c>
      <c r="C33" s="6">
        <f>IF('2 - Lista upraw'!C41&lt;&gt;"",1,0)</f>
        <v>0</v>
      </c>
      <c r="D33" s="6">
        <f>IF('2 - Lista upraw'!D41&lt;&gt;"",1,0)</f>
        <v>0</v>
      </c>
      <c r="E33" s="6">
        <f>IF('2 - Lista upraw'!E41&lt;&gt;"",1,0)</f>
        <v>0</v>
      </c>
      <c r="F33" s="6">
        <f>IF('2 - Lista upraw'!F41&lt;&gt;"",1,0)</f>
        <v>0</v>
      </c>
      <c r="G33" s="6">
        <f>IF('2 - Lista upraw'!G41&lt;&gt;"",1,0)</f>
        <v>0</v>
      </c>
      <c r="H33" s="6">
        <f>IF('2 - Lista upraw'!H41&lt;&gt;"",1,0)</f>
        <v>0</v>
      </c>
      <c r="I33" s="6">
        <f>IF('2 - Lista upraw'!I41&lt;&gt;"",1,0)</f>
        <v>0</v>
      </c>
      <c r="J33" s="6">
        <f>IF('2 - Lista upraw'!J41&lt;&gt;"",1,0)</f>
        <v>0</v>
      </c>
      <c r="K33" s="6">
        <f>IF('2 - Lista upraw'!K41&lt;&gt;"",1,0)</f>
        <v>0</v>
      </c>
      <c r="L33" s="6">
        <f>IF('2 - Lista upraw'!L41&lt;&gt;"",1,0)</f>
        <v>0</v>
      </c>
      <c r="M33" s="6">
        <f>IF('2 - Lista upraw'!M41&lt;&gt;"",1,0)</f>
        <v>0</v>
      </c>
      <c r="N33" s="6">
        <f>IF('2 - Lista upraw'!N41&lt;&gt;"",1,0)</f>
        <v>0</v>
      </c>
      <c r="P33" s="6">
        <f t="shared" si="1"/>
        <v>0</v>
      </c>
      <c r="Q33" s="6">
        <f t="shared" si="2"/>
        <v>0</v>
      </c>
      <c r="R33" s="6" t="str">
        <f t="shared" si="3"/>
        <v/>
      </c>
      <c r="S33">
        <f>IF(SUM(P34:P$102)&gt;0,1,0)</f>
        <v>0</v>
      </c>
      <c r="T33">
        <f t="shared" si="4"/>
        <v>0</v>
      </c>
      <c r="U33">
        <f>IF('2 - Lista upraw'!D41&gt;'2 - Lista upraw'!C41,1,0)</f>
        <v>0</v>
      </c>
      <c r="V33">
        <f>IF('2 - Lista upraw'!L41&gt;'2 - Lista upraw'!C41,1,0)</f>
        <v>0</v>
      </c>
      <c r="W33">
        <f>IF('2 - Lista upraw'!L41&gt;'2 - Lista upraw'!D41,1,0)</f>
        <v>0</v>
      </c>
      <c r="X33">
        <f>IF(P33,IF(IFERROR(MATCH('2 - Lista upraw'!J41,Tab.GATUNKI[Gatunki],0),0)=0,1,0),0)</f>
        <v>0</v>
      </c>
    </row>
    <row r="34" spans="1:24" x14ac:dyDescent="0.3">
      <c r="A34" s="6">
        <f>IF('2 - Lista upraw'!A42&lt;&gt;"",1,0)</f>
        <v>0</v>
      </c>
      <c r="B34" s="6">
        <f>IF('2 - Lista upraw'!B42&lt;&gt;"",1,0)</f>
        <v>0</v>
      </c>
      <c r="C34" s="6">
        <f>IF('2 - Lista upraw'!C42&lt;&gt;"",1,0)</f>
        <v>0</v>
      </c>
      <c r="D34" s="6">
        <f>IF('2 - Lista upraw'!D42&lt;&gt;"",1,0)</f>
        <v>0</v>
      </c>
      <c r="E34" s="6">
        <f>IF('2 - Lista upraw'!E42&lt;&gt;"",1,0)</f>
        <v>0</v>
      </c>
      <c r="F34" s="6">
        <f>IF('2 - Lista upraw'!F42&lt;&gt;"",1,0)</f>
        <v>0</v>
      </c>
      <c r="G34" s="6">
        <f>IF('2 - Lista upraw'!G42&lt;&gt;"",1,0)</f>
        <v>0</v>
      </c>
      <c r="H34" s="6">
        <f>IF('2 - Lista upraw'!H42&lt;&gt;"",1,0)</f>
        <v>0</v>
      </c>
      <c r="I34" s="6">
        <f>IF('2 - Lista upraw'!I42&lt;&gt;"",1,0)</f>
        <v>0</v>
      </c>
      <c r="J34" s="6">
        <f>IF('2 - Lista upraw'!J42&lt;&gt;"",1,0)</f>
        <v>0</v>
      </c>
      <c r="K34" s="6">
        <f>IF('2 - Lista upraw'!K42&lt;&gt;"",1,0)</f>
        <v>0</v>
      </c>
      <c r="L34" s="6">
        <f>IF('2 - Lista upraw'!L42&lt;&gt;"",1,0)</f>
        <v>0</v>
      </c>
      <c r="M34" s="6">
        <f>IF('2 - Lista upraw'!M42&lt;&gt;"",1,0)</f>
        <v>0</v>
      </c>
      <c r="N34" s="6">
        <f>IF('2 - Lista upraw'!N42&lt;&gt;"",1,0)</f>
        <v>0</v>
      </c>
      <c r="P34" s="6">
        <f t="shared" si="1"/>
        <v>0</v>
      </c>
      <c r="Q34" s="6">
        <f t="shared" si="2"/>
        <v>0</v>
      </c>
      <c r="R34" s="6" t="str">
        <f t="shared" si="3"/>
        <v/>
      </c>
      <c r="S34">
        <f>IF(SUM(P35:P$102)&gt;0,1,0)</f>
        <v>0</v>
      </c>
      <c r="T34">
        <f t="shared" si="4"/>
        <v>0</v>
      </c>
      <c r="U34">
        <f>IF('2 - Lista upraw'!D42&gt;'2 - Lista upraw'!C42,1,0)</f>
        <v>0</v>
      </c>
      <c r="V34">
        <f>IF('2 - Lista upraw'!L42&gt;'2 - Lista upraw'!C42,1,0)</f>
        <v>0</v>
      </c>
      <c r="W34">
        <f>IF('2 - Lista upraw'!L42&gt;'2 - Lista upraw'!D42,1,0)</f>
        <v>0</v>
      </c>
      <c r="X34">
        <f>IF(P34,IF(IFERROR(MATCH('2 - Lista upraw'!J42,Tab.GATUNKI[Gatunki],0),0)=0,1,0),0)</f>
        <v>0</v>
      </c>
    </row>
    <row r="35" spans="1:24" x14ac:dyDescent="0.3">
      <c r="A35" s="6">
        <f>IF('2 - Lista upraw'!A43&lt;&gt;"",1,0)</f>
        <v>0</v>
      </c>
      <c r="B35" s="6">
        <f>IF('2 - Lista upraw'!B43&lt;&gt;"",1,0)</f>
        <v>0</v>
      </c>
      <c r="C35" s="6">
        <f>IF('2 - Lista upraw'!C43&lt;&gt;"",1,0)</f>
        <v>0</v>
      </c>
      <c r="D35" s="6">
        <f>IF('2 - Lista upraw'!D43&lt;&gt;"",1,0)</f>
        <v>0</v>
      </c>
      <c r="E35" s="6">
        <f>IF('2 - Lista upraw'!E43&lt;&gt;"",1,0)</f>
        <v>0</v>
      </c>
      <c r="F35" s="6">
        <f>IF('2 - Lista upraw'!F43&lt;&gt;"",1,0)</f>
        <v>0</v>
      </c>
      <c r="G35" s="6">
        <f>IF('2 - Lista upraw'!G43&lt;&gt;"",1,0)</f>
        <v>0</v>
      </c>
      <c r="H35" s="6">
        <f>IF('2 - Lista upraw'!H43&lt;&gt;"",1,0)</f>
        <v>0</v>
      </c>
      <c r="I35" s="6">
        <f>IF('2 - Lista upraw'!I43&lt;&gt;"",1,0)</f>
        <v>0</v>
      </c>
      <c r="J35" s="6">
        <f>IF('2 - Lista upraw'!J43&lt;&gt;"",1,0)</f>
        <v>0</v>
      </c>
      <c r="K35" s="6">
        <f>IF('2 - Lista upraw'!K43&lt;&gt;"",1,0)</f>
        <v>0</v>
      </c>
      <c r="L35" s="6">
        <f>IF('2 - Lista upraw'!L43&lt;&gt;"",1,0)</f>
        <v>0</v>
      </c>
      <c r="M35" s="6">
        <f>IF('2 - Lista upraw'!M43&lt;&gt;"",1,0)</f>
        <v>0</v>
      </c>
      <c r="N35" s="6">
        <f>IF('2 - Lista upraw'!N43&lt;&gt;"",1,0)</f>
        <v>0</v>
      </c>
      <c r="P35" s="6">
        <f t="shared" si="1"/>
        <v>0</v>
      </c>
      <c r="Q35" s="6">
        <f t="shared" si="2"/>
        <v>0</v>
      </c>
      <c r="R35" s="6" t="str">
        <f t="shared" si="3"/>
        <v/>
      </c>
      <c r="S35">
        <f>IF(SUM(P36:P$102)&gt;0,1,0)</f>
        <v>0</v>
      </c>
      <c r="T35">
        <f t="shared" si="4"/>
        <v>0</v>
      </c>
      <c r="U35">
        <f>IF('2 - Lista upraw'!D43&gt;'2 - Lista upraw'!C43,1,0)</f>
        <v>0</v>
      </c>
      <c r="V35">
        <f>IF('2 - Lista upraw'!L43&gt;'2 - Lista upraw'!C43,1,0)</f>
        <v>0</v>
      </c>
      <c r="W35">
        <f>IF('2 - Lista upraw'!L43&gt;'2 - Lista upraw'!D43,1,0)</f>
        <v>0</v>
      </c>
      <c r="X35">
        <f>IF(P35,IF(IFERROR(MATCH('2 - Lista upraw'!J43,Tab.GATUNKI[Gatunki],0),0)=0,1,0),0)</f>
        <v>0</v>
      </c>
    </row>
    <row r="36" spans="1:24" x14ac:dyDescent="0.3">
      <c r="A36" s="6">
        <f>IF('2 - Lista upraw'!A44&lt;&gt;"",1,0)</f>
        <v>0</v>
      </c>
      <c r="B36" s="6">
        <f>IF('2 - Lista upraw'!B44&lt;&gt;"",1,0)</f>
        <v>0</v>
      </c>
      <c r="C36" s="6">
        <f>IF('2 - Lista upraw'!C44&lt;&gt;"",1,0)</f>
        <v>0</v>
      </c>
      <c r="D36" s="6">
        <f>IF('2 - Lista upraw'!D44&lt;&gt;"",1,0)</f>
        <v>0</v>
      </c>
      <c r="E36" s="6">
        <f>IF('2 - Lista upraw'!E44&lt;&gt;"",1,0)</f>
        <v>0</v>
      </c>
      <c r="F36" s="6">
        <f>IF('2 - Lista upraw'!F44&lt;&gt;"",1,0)</f>
        <v>0</v>
      </c>
      <c r="G36" s="6">
        <f>IF('2 - Lista upraw'!G44&lt;&gt;"",1,0)</f>
        <v>0</v>
      </c>
      <c r="H36" s="6">
        <f>IF('2 - Lista upraw'!H44&lt;&gt;"",1,0)</f>
        <v>0</v>
      </c>
      <c r="I36" s="6">
        <f>IF('2 - Lista upraw'!I44&lt;&gt;"",1,0)</f>
        <v>0</v>
      </c>
      <c r="J36" s="6">
        <f>IF('2 - Lista upraw'!J44&lt;&gt;"",1,0)</f>
        <v>0</v>
      </c>
      <c r="K36" s="6">
        <f>IF('2 - Lista upraw'!K44&lt;&gt;"",1,0)</f>
        <v>0</v>
      </c>
      <c r="L36" s="6">
        <f>IF('2 - Lista upraw'!L44&lt;&gt;"",1,0)</f>
        <v>0</v>
      </c>
      <c r="M36" s="6">
        <f>IF('2 - Lista upraw'!M44&lt;&gt;"",1,0)</f>
        <v>0</v>
      </c>
      <c r="N36" s="6">
        <f>IF('2 - Lista upraw'!N44&lt;&gt;"",1,0)</f>
        <v>0</v>
      </c>
      <c r="P36" s="6">
        <f t="shared" si="1"/>
        <v>0</v>
      </c>
      <c r="Q36" s="6">
        <f t="shared" si="2"/>
        <v>0</v>
      </c>
      <c r="R36" s="6" t="str">
        <f t="shared" si="3"/>
        <v/>
      </c>
      <c r="S36">
        <f>IF(SUM(P37:P$102)&gt;0,1,0)</f>
        <v>0</v>
      </c>
      <c r="T36">
        <f t="shared" si="4"/>
        <v>0</v>
      </c>
      <c r="U36">
        <f>IF('2 - Lista upraw'!D44&gt;'2 - Lista upraw'!C44,1,0)</f>
        <v>0</v>
      </c>
      <c r="V36">
        <f>IF('2 - Lista upraw'!L44&gt;'2 - Lista upraw'!C44,1,0)</f>
        <v>0</v>
      </c>
      <c r="W36">
        <f>IF('2 - Lista upraw'!L44&gt;'2 - Lista upraw'!D44,1,0)</f>
        <v>0</v>
      </c>
      <c r="X36">
        <f>IF(P36,IF(IFERROR(MATCH('2 - Lista upraw'!J44,Tab.GATUNKI[Gatunki],0),0)=0,1,0),0)</f>
        <v>0</v>
      </c>
    </row>
    <row r="37" spans="1:24" x14ac:dyDescent="0.3">
      <c r="A37" s="6">
        <f>IF('2 - Lista upraw'!A45&lt;&gt;"",1,0)</f>
        <v>0</v>
      </c>
      <c r="B37" s="6">
        <f>IF('2 - Lista upraw'!B45&lt;&gt;"",1,0)</f>
        <v>0</v>
      </c>
      <c r="C37" s="6">
        <f>IF('2 - Lista upraw'!C45&lt;&gt;"",1,0)</f>
        <v>0</v>
      </c>
      <c r="D37" s="6">
        <f>IF('2 - Lista upraw'!D45&lt;&gt;"",1,0)</f>
        <v>0</v>
      </c>
      <c r="E37" s="6">
        <f>IF('2 - Lista upraw'!E45&lt;&gt;"",1,0)</f>
        <v>0</v>
      </c>
      <c r="F37" s="6">
        <f>IF('2 - Lista upraw'!F45&lt;&gt;"",1,0)</f>
        <v>0</v>
      </c>
      <c r="G37" s="6">
        <f>IF('2 - Lista upraw'!G45&lt;&gt;"",1,0)</f>
        <v>0</v>
      </c>
      <c r="H37" s="6">
        <f>IF('2 - Lista upraw'!H45&lt;&gt;"",1,0)</f>
        <v>0</v>
      </c>
      <c r="I37" s="6">
        <f>IF('2 - Lista upraw'!I45&lt;&gt;"",1,0)</f>
        <v>0</v>
      </c>
      <c r="J37" s="6">
        <f>IF('2 - Lista upraw'!J45&lt;&gt;"",1,0)</f>
        <v>0</v>
      </c>
      <c r="K37" s="6">
        <f>IF('2 - Lista upraw'!K45&lt;&gt;"",1,0)</f>
        <v>0</v>
      </c>
      <c r="L37" s="6">
        <f>IF('2 - Lista upraw'!L45&lt;&gt;"",1,0)</f>
        <v>0</v>
      </c>
      <c r="M37" s="6">
        <f>IF('2 - Lista upraw'!M45&lt;&gt;"",1,0)</f>
        <v>0</v>
      </c>
      <c r="N37" s="6">
        <f>IF('2 - Lista upraw'!N45&lt;&gt;"",1,0)</f>
        <v>0</v>
      </c>
      <c r="P37" s="6">
        <f t="shared" si="1"/>
        <v>0</v>
      </c>
      <c r="Q37" s="6">
        <f t="shared" si="2"/>
        <v>0</v>
      </c>
      <c r="R37" s="6" t="str">
        <f t="shared" si="3"/>
        <v/>
      </c>
      <c r="S37">
        <f>IF(SUM(P38:P$102)&gt;0,1,0)</f>
        <v>0</v>
      </c>
      <c r="T37">
        <f t="shared" si="4"/>
        <v>0</v>
      </c>
      <c r="U37">
        <f>IF('2 - Lista upraw'!D45&gt;'2 - Lista upraw'!C45,1,0)</f>
        <v>0</v>
      </c>
      <c r="V37">
        <f>IF('2 - Lista upraw'!L45&gt;'2 - Lista upraw'!C45,1,0)</f>
        <v>0</v>
      </c>
      <c r="W37">
        <f>IF('2 - Lista upraw'!L45&gt;'2 - Lista upraw'!D45,1,0)</f>
        <v>0</v>
      </c>
      <c r="X37">
        <f>IF(P37,IF(IFERROR(MATCH('2 - Lista upraw'!J45,Tab.GATUNKI[Gatunki],0),0)=0,1,0),0)</f>
        <v>0</v>
      </c>
    </row>
    <row r="38" spans="1:24" x14ac:dyDescent="0.3">
      <c r="A38" s="6">
        <f>IF('2 - Lista upraw'!A46&lt;&gt;"",1,0)</f>
        <v>0</v>
      </c>
      <c r="B38" s="6">
        <f>IF('2 - Lista upraw'!B46&lt;&gt;"",1,0)</f>
        <v>0</v>
      </c>
      <c r="C38" s="6">
        <f>IF('2 - Lista upraw'!C46&lt;&gt;"",1,0)</f>
        <v>0</v>
      </c>
      <c r="D38" s="6">
        <f>IF('2 - Lista upraw'!D46&lt;&gt;"",1,0)</f>
        <v>0</v>
      </c>
      <c r="E38" s="6">
        <f>IF('2 - Lista upraw'!E46&lt;&gt;"",1,0)</f>
        <v>0</v>
      </c>
      <c r="F38" s="6">
        <f>IF('2 - Lista upraw'!F46&lt;&gt;"",1,0)</f>
        <v>0</v>
      </c>
      <c r="G38" s="6">
        <f>IF('2 - Lista upraw'!G46&lt;&gt;"",1,0)</f>
        <v>0</v>
      </c>
      <c r="H38" s="6">
        <f>IF('2 - Lista upraw'!H46&lt;&gt;"",1,0)</f>
        <v>0</v>
      </c>
      <c r="I38" s="6">
        <f>IF('2 - Lista upraw'!I46&lt;&gt;"",1,0)</f>
        <v>0</v>
      </c>
      <c r="J38" s="6">
        <f>IF('2 - Lista upraw'!J46&lt;&gt;"",1,0)</f>
        <v>0</v>
      </c>
      <c r="K38" s="6">
        <f>IF('2 - Lista upraw'!K46&lt;&gt;"",1,0)</f>
        <v>0</v>
      </c>
      <c r="L38" s="6">
        <f>IF('2 - Lista upraw'!L46&lt;&gt;"",1,0)</f>
        <v>0</v>
      </c>
      <c r="M38" s="6">
        <f>IF('2 - Lista upraw'!M46&lt;&gt;"",1,0)</f>
        <v>0</v>
      </c>
      <c r="N38" s="6">
        <f>IF('2 - Lista upraw'!N46&lt;&gt;"",1,0)</f>
        <v>0</v>
      </c>
      <c r="P38" s="6">
        <f t="shared" si="1"/>
        <v>0</v>
      </c>
      <c r="Q38" s="6">
        <f t="shared" si="2"/>
        <v>0</v>
      </c>
      <c r="R38" s="6" t="str">
        <f t="shared" si="3"/>
        <v/>
      </c>
      <c r="S38">
        <f>IF(SUM(P39:P$102)&gt;0,1,0)</f>
        <v>0</v>
      </c>
      <c r="T38">
        <f t="shared" si="4"/>
        <v>0</v>
      </c>
      <c r="U38">
        <f>IF('2 - Lista upraw'!D46&gt;'2 - Lista upraw'!C46,1,0)</f>
        <v>0</v>
      </c>
      <c r="V38">
        <f>IF('2 - Lista upraw'!L46&gt;'2 - Lista upraw'!C46,1,0)</f>
        <v>0</v>
      </c>
      <c r="W38">
        <f>IF('2 - Lista upraw'!L46&gt;'2 - Lista upraw'!D46,1,0)</f>
        <v>0</v>
      </c>
      <c r="X38">
        <f>IF(P38,IF(IFERROR(MATCH('2 - Lista upraw'!J46,Tab.GATUNKI[Gatunki],0),0)=0,1,0),0)</f>
        <v>0</v>
      </c>
    </row>
    <row r="39" spans="1:24" x14ac:dyDescent="0.3">
      <c r="A39" s="6">
        <f>IF('2 - Lista upraw'!A47&lt;&gt;"",1,0)</f>
        <v>0</v>
      </c>
      <c r="B39" s="6">
        <f>IF('2 - Lista upraw'!B47&lt;&gt;"",1,0)</f>
        <v>0</v>
      </c>
      <c r="C39" s="6">
        <f>IF('2 - Lista upraw'!C47&lt;&gt;"",1,0)</f>
        <v>0</v>
      </c>
      <c r="D39" s="6">
        <f>IF('2 - Lista upraw'!D47&lt;&gt;"",1,0)</f>
        <v>0</v>
      </c>
      <c r="E39" s="6">
        <f>IF('2 - Lista upraw'!E47&lt;&gt;"",1,0)</f>
        <v>0</v>
      </c>
      <c r="F39" s="6">
        <f>IF('2 - Lista upraw'!F47&lt;&gt;"",1,0)</f>
        <v>0</v>
      </c>
      <c r="G39" s="6">
        <f>IF('2 - Lista upraw'!G47&lt;&gt;"",1,0)</f>
        <v>0</v>
      </c>
      <c r="H39" s="6">
        <f>IF('2 - Lista upraw'!H47&lt;&gt;"",1,0)</f>
        <v>0</v>
      </c>
      <c r="I39" s="6">
        <f>IF('2 - Lista upraw'!I47&lt;&gt;"",1,0)</f>
        <v>0</v>
      </c>
      <c r="J39" s="6">
        <f>IF('2 - Lista upraw'!J47&lt;&gt;"",1,0)</f>
        <v>0</v>
      </c>
      <c r="K39" s="6">
        <f>IF('2 - Lista upraw'!K47&lt;&gt;"",1,0)</f>
        <v>0</v>
      </c>
      <c r="L39" s="6">
        <f>IF('2 - Lista upraw'!L47&lt;&gt;"",1,0)</f>
        <v>0</v>
      </c>
      <c r="M39" s="6">
        <f>IF('2 - Lista upraw'!M47&lt;&gt;"",1,0)</f>
        <v>0</v>
      </c>
      <c r="N39" s="6">
        <f>IF('2 - Lista upraw'!N47&lt;&gt;"",1,0)</f>
        <v>0</v>
      </c>
      <c r="P39" s="6">
        <f t="shared" si="1"/>
        <v>0</v>
      </c>
      <c r="Q39" s="6">
        <f t="shared" si="2"/>
        <v>0</v>
      </c>
      <c r="R39" s="6" t="str">
        <f t="shared" si="3"/>
        <v/>
      </c>
      <c r="S39">
        <f>IF(SUM(P40:P$102)&gt;0,1,0)</f>
        <v>0</v>
      </c>
      <c r="T39">
        <f t="shared" si="4"/>
        <v>0</v>
      </c>
      <c r="U39">
        <f>IF('2 - Lista upraw'!D47&gt;'2 - Lista upraw'!C47,1,0)</f>
        <v>0</v>
      </c>
      <c r="V39">
        <f>IF('2 - Lista upraw'!L47&gt;'2 - Lista upraw'!C47,1,0)</f>
        <v>0</v>
      </c>
      <c r="W39">
        <f>IF('2 - Lista upraw'!L47&gt;'2 - Lista upraw'!D47,1,0)</f>
        <v>0</v>
      </c>
      <c r="X39">
        <f>IF(P39,IF(IFERROR(MATCH('2 - Lista upraw'!J47,Tab.GATUNKI[Gatunki],0),0)=0,1,0),0)</f>
        <v>0</v>
      </c>
    </row>
    <row r="40" spans="1:24" x14ac:dyDescent="0.3">
      <c r="A40" s="6">
        <f>IF('2 - Lista upraw'!A48&lt;&gt;"",1,0)</f>
        <v>0</v>
      </c>
      <c r="B40" s="6">
        <f>IF('2 - Lista upraw'!B48&lt;&gt;"",1,0)</f>
        <v>0</v>
      </c>
      <c r="C40" s="6">
        <f>IF('2 - Lista upraw'!C48&lt;&gt;"",1,0)</f>
        <v>0</v>
      </c>
      <c r="D40" s="6">
        <f>IF('2 - Lista upraw'!D48&lt;&gt;"",1,0)</f>
        <v>0</v>
      </c>
      <c r="E40" s="6">
        <f>IF('2 - Lista upraw'!E48&lt;&gt;"",1,0)</f>
        <v>0</v>
      </c>
      <c r="F40" s="6">
        <f>IF('2 - Lista upraw'!F48&lt;&gt;"",1,0)</f>
        <v>0</v>
      </c>
      <c r="G40" s="6">
        <f>IF('2 - Lista upraw'!G48&lt;&gt;"",1,0)</f>
        <v>0</v>
      </c>
      <c r="H40" s="6">
        <f>IF('2 - Lista upraw'!H48&lt;&gt;"",1,0)</f>
        <v>0</v>
      </c>
      <c r="I40" s="6">
        <f>IF('2 - Lista upraw'!I48&lt;&gt;"",1,0)</f>
        <v>0</v>
      </c>
      <c r="J40" s="6">
        <f>IF('2 - Lista upraw'!J48&lt;&gt;"",1,0)</f>
        <v>0</v>
      </c>
      <c r="K40" s="6">
        <f>IF('2 - Lista upraw'!K48&lt;&gt;"",1,0)</f>
        <v>0</v>
      </c>
      <c r="L40" s="6">
        <f>IF('2 - Lista upraw'!L48&lt;&gt;"",1,0)</f>
        <v>0</v>
      </c>
      <c r="M40" s="6">
        <f>IF('2 - Lista upraw'!M48&lt;&gt;"",1,0)</f>
        <v>0</v>
      </c>
      <c r="N40" s="6">
        <f>IF('2 - Lista upraw'!N48&lt;&gt;"",1,0)</f>
        <v>0</v>
      </c>
      <c r="P40" s="6">
        <f t="shared" si="1"/>
        <v>0</v>
      </c>
      <c r="Q40" s="6">
        <f t="shared" si="2"/>
        <v>0</v>
      </c>
      <c r="R40" s="6" t="str">
        <f t="shared" si="3"/>
        <v/>
      </c>
      <c r="S40">
        <f>IF(SUM(P41:P$102)&gt;0,1,0)</f>
        <v>0</v>
      </c>
      <c r="T40">
        <f t="shared" si="4"/>
        <v>0</v>
      </c>
      <c r="U40">
        <f>IF('2 - Lista upraw'!D48&gt;'2 - Lista upraw'!C48,1,0)</f>
        <v>0</v>
      </c>
      <c r="V40">
        <f>IF('2 - Lista upraw'!L48&gt;'2 - Lista upraw'!C48,1,0)</f>
        <v>0</v>
      </c>
      <c r="W40">
        <f>IF('2 - Lista upraw'!L48&gt;'2 - Lista upraw'!D48,1,0)</f>
        <v>0</v>
      </c>
      <c r="X40">
        <f>IF(P40,IF(IFERROR(MATCH('2 - Lista upraw'!J48,Tab.GATUNKI[Gatunki],0),0)=0,1,0),0)</f>
        <v>0</v>
      </c>
    </row>
    <row r="41" spans="1:24" x14ac:dyDescent="0.3">
      <c r="A41" s="6">
        <f>IF('2 - Lista upraw'!A49&lt;&gt;"",1,0)</f>
        <v>0</v>
      </c>
      <c r="B41" s="6">
        <f>IF('2 - Lista upraw'!B49&lt;&gt;"",1,0)</f>
        <v>0</v>
      </c>
      <c r="C41" s="6">
        <f>IF('2 - Lista upraw'!C49&lt;&gt;"",1,0)</f>
        <v>0</v>
      </c>
      <c r="D41" s="6">
        <f>IF('2 - Lista upraw'!D49&lt;&gt;"",1,0)</f>
        <v>0</v>
      </c>
      <c r="E41" s="6">
        <f>IF('2 - Lista upraw'!E49&lt;&gt;"",1,0)</f>
        <v>0</v>
      </c>
      <c r="F41" s="6">
        <f>IF('2 - Lista upraw'!F49&lt;&gt;"",1,0)</f>
        <v>0</v>
      </c>
      <c r="G41" s="6">
        <f>IF('2 - Lista upraw'!G49&lt;&gt;"",1,0)</f>
        <v>0</v>
      </c>
      <c r="H41" s="6">
        <f>IF('2 - Lista upraw'!H49&lt;&gt;"",1,0)</f>
        <v>0</v>
      </c>
      <c r="I41" s="6">
        <f>IF('2 - Lista upraw'!I49&lt;&gt;"",1,0)</f>
        <v>0</v>
      </c>
      <c r="J41" s="6">
        <f>IF('2 - Lista upraw'!J49&lt;&gt;"",1,0)</f>
        <v>0</v>
      </c>
      <c r="K41" s="6">
        <f>IF('2 - Lista upraw'!K49&lt;&gt;"",1,0)</f>
        <v>0</v>
      </c>
      <c r="L41" s="6">
        <f>IF('2 - Lista upraw'!L49&lt;&gt;"",1,0)</f>
        <v>0</v>
      </c>
      <c r="M41" s="6">
        <f>IF('2 - Lista upraw'!M49&lt;&gt;"",1,0)</f>
        <v>0</v>
      </c>
      <c r="N41" s="6">
        <f>IF('2 - Lista upraw'!N49&lt;&gt;"",1,0)</f>
        <v>0</v>
      </c>
      <c r="P41" s="6">
        <f t="shared" si="1"/>
        <v>0</v>
      </c>
      <c r="Q41" s="6">
        <f t="shared" si="2"/>
        <v>0</v>
      </c>
      <c r="R41" s="6" t="str">
        <f t="shared" si="3"/>
        <v/>
      </c>
      <c r="S41">
        <f>IF(SUM(P42:P$102)&gt;0,1,0)</f>
        <v>0</v>
      </c>
      <c r="T41">
        <f t="shared" si="4"/>
        <v>0</v>
      </c>
      <c r="U41">
        <f>IF('2 - Lista upraw'!D49&gt;'2 - Lista upraw'!C49,1,0)</f>
        <v>0</v>
      </c>
      <c r="V41">
        <f>IF('2 - Lista upraw'!L49&gt;'2 - Lista upraw'!C49,1,0)</f>
        <v>0</v>
      </c>
      <c r="W41">
        <f>IF('2 - Lista upraw'!L49&gt;'2 - Lista upraw'!D49,1,0)</f>
        <v>0</v>
      </c>
      <c r="X41">
        <f>IF(P41,IF(IFERROR(MATCH('2 - Lista upraw'!J49,Tab.GATUNKI[Gatunki],0),0)=0,1,0),0)</f>
        <v>0</v>
      </c>
    </row>
    <row r="42" spans="1:24" x14ac:dyDescent="0.3">
      <c r="A42" s="6">
        <f>IF('2 - Lista upraw'!A50&lt;&gt;"",1,0)</f>
        <v>0</v>
      </c>
      <c r="B42" s="6">
        <f>IF('2 - Lista upraw'!B50&lt;&gt;"",1,0)</f>
        <v>0</v>
      </c>
      <c r="C42" s="6">
        <f>IF('2 - Lista upraw'!C50&lt;&gt;"",1,0)</f>
        <v>0</v>
      </c>
      <c r="D42" s="6">
        <f>IF('2 - Lista upraw'!D50&lt;&gt;"",1,0)</f>
        <v>0</v>
      </c>
      <c r="E42" s="6">
        <f>IF('2 - Lista upraw'!E50&lt;&gt;"",1,0)</f>
        <v>0</v>
      </c>
      <c r="F42" s="6">
        <f>IF('2 - Lista upraw'!F50&lt;&gt;"",1,0)</f>
        <v>0</v>
      </c>
      <c r="G42" s="6">
        <f>IF('2 - Lista upraw'!G50&lt;&gt;"",1,0)</f>
        <v>0</v>
      </c>
      <c r="H42" s="6">
        <f>IF('2 - Lista upraw'!H50&lt;&gt;"",1,0)</f>
        <v>0</v>
      </c>
      <c r="I42" s="6">
        <f>IF('2 - Lista upraw'!I50&lt;&gt;"",1,0)</f>
        <v>0</v>
      </c>
      <c r="J42" s="6">
        <f>IF('2 - Lista upraw'!J50&lt;&gt;"",1,0)</f>
        <v>0</v>
      </c>
      <c r="K42" s="6">
        <f>IF('2 - Lista upraw'!K50&lt;&gt;"",1,0)</f>
        <v>0</v>
      </c>
      <c r="L42" s="6">
        <f>IF('2 - Lista upraw'!L50&lt;&gt;"",1,0)</f>
        <v>0</v>
      </c>
      <c r="M42" s="6">
        <f>IF('2 - Lista upraw'!M50&lt;&gt;"",1,0)</f>
        <v>0</v>
      </c>
      <c r="N42" s="6">
        <f>IF('2 - Lista upraw'!N50&lt;&gt;"",1,0)</f>
        <v>0</v>
      </c>
      <c r="P42" s="6">
        <f t="shared" si="1"/>
        <v>0</v>
      </c>
      <c r="Q42" s="6">
        <f t="shared" si="2"/>
        <v>0</v>
      </c>
      <c r="R42" s="6" t="str">
        <f t="shared" si="3"/>
        <v/>
      </c>
      <c r="S42">
        <f>IF(SUM(P43:P$102)&gt;0,1,0)</f>
        <v>0</v>
      </c>
      <c r="T42">
        <f t="shared" si="4"/>
        <v>0</v>
      </c>
      <c r="U42">
        <f>IF('2 - Lista upraw'!D50&gt;'2 - Lista upraw'!C50,1,0)</f>
        <v>0</v>
      </c>
      <c r="V42">
        <f>IF('2 - Lista upraw'!L50&gt;'2 - Lista upraw'!C50,1,0)</f>
        <v>0</v>
      </c>
      <c r="W42">
        <f>IF('2 - Lista upraw'!L50&gt;'2 - Lista upraw'!D50,1,0)</f>
        <v>0</v>
      </c>
      <c r="X42">
        <f>IF(P42,IF(IFERROR(MATCH('2 - Lista upraw'!J50,Tab.GATUNKI[Gatunki],0),0)=0,1,0),0)</f>
        <v>0</v>
      </c>
    </row>
    <row r="43" spans="1:24" x14ac:dyDescent="0.3">
      <c r="A43" s="6">
        <f>IF('2 - Lista upraw'!A51&lt;&gt;"",1,0)</f>
        <v>0</v>
      </c>
      <c r="B43" s="6">
        <f>IF('2 - Lista upraw'!B51&lt;&gt;"",1,0)</f>
        <v>0</v>
      </c>
      <c r="C43" s="6">
        <f>IF('2 - Lista upraw'!C51&lt;&gt;"",1,0)</f>
        <v>0</v>
      </c>
      <c r="D43" s="6">
        <f>IF('2 - Lista upraw'!D51&lt;&gt;"",1,0)</f>
        <v>0</v>
      </c>
      <c r="E43" s="6">
        <f>IF('2 - Lista upraw'!E51&lt;&gt;"",1,0)</f>
        <v>0</v>
      </c>
      <c r="F43" s="6">
        <f>IF('2 - Lista upraw'!F51&lt;&gt;"",1,0)</f>
        <v>0</v>
      </c>
      <c r="G43" s="6">
        <f>IF('2 - Lista upraw'!G51&lt;&gt;"",1,0)</f>
        <v>0</v>
      </c>
      <c r="H43" s="6">
        <f>IF('2 - Lista upraw'!H51&lt;&gt;"",1,0)</f>
        <v>0</v>
      </c>
      <c r="I43" s="6">
        <f>IF('2 - Lista upraw'!I51&lt;&gt;"",1,0)</f>
        <v>0</v>
      </c>
      <c r="J43" s="6">
        <f>IF('2 - Lista upraw'!J51&lt;&gt;"",1,0)</f>
        <v>0</v>
      </c>
      <c r="K43" s="6">
        <f>IF('2 - Lista upraw'!K51&lt;&gt;"",1,0)</f>
        <v>0</v>
      </c>
      <c r="L43" s="6">
        <f>IF('2 - Lista upraw'!L51&lt;&gt;"",1,0)</f>
        <v>0</v>
      </c>
      <c r="M43" s="6">
        <f>IF('2 - Lista upraw'!M51&lt;&gt;"",1,0)</f>
        <v>0</v>
      </c>
      <c r="N43" s="6">
        <f>IF('2 - Lista upraw'!N51&lt;&gt;"",1,0)</f>
        <v>0</v>
      </c>
      <c r="P43" s="6">
        <f t="shared" ref="P43:P102" si="5">IF(SUM(A43:N43)&gt;0,1,0)</f>
        <v>0</v>
      </c>
      <c r="Q43" s="6">
        <f t="shared" ref="Q43:Q102" si="6">IF(P43=1,SUM(B43:N43),0)</f>
        <v>0</v>
      </c>
      <c r="R43" s="6" t="str">
        <f t="shared" si="3"/>
        <v/>
      </c>
      <c r="S43">
        <f>IF(SUM(P44:P$102)&gt;0,1,0)</f>
        <v>0</v>
      </c>
      <c r="T43">
        <f t="shared" si="4"/>
        <v>0</v>
      </c>
      <c r="U43">
        <f>IF('2 - Lista upraw'!D51&gt;'2 - Lista upraw'!C51,1,0)</f>
        <v>0</v>
      </c>
      <c r="V43">
        <f>IF('2 - Lista upraw'!L51&gt;'2 - Lista upraw'!C51,1,0)</f>
        <v>0</v>
      </c>
      <c r="W43">
        <f>IF('2 - Lista upraw'!L51&gt;'2 - Lista upraw'!D51,1,0)</f>
        <v>0</v>
      </c>
      <c r="X43">
        <f>IF(P43,IF(IFERROR(MATCH('2 - Lista upraw'!J51,Tab.GATUNKI[Gatunki],0),0)=0,1,0),0)</f>
        <v>0</v>
      </c>
    </row>
    <row r="44" spans="1:24" x14ac:dyDescent="0.3">
      <c r="A44" s="6">
        <f>IF('2 - Lista upraw'!A52&lt;&gt;"",1,0)</f>
        <v>0</v>
      </c>
      <c r="B44" s="6">
        <f>IF('2 - Lista upraw'!B52&lt;&gt;"",1,0)</f>
        <v>0</v>
      </c>
      <c r="C44" s="6">
        <f>IF('2 - Lista upraw'!C52&lt;&gt;"",1,0)</f>
        <v>0</v>
      </c>
      <c r="D44" s="6">
        <f>IF('2 - Lista upraw'!D52&lt;&gt;"",1,0)</f>
        <v>0</v>
      </c>
      <c r="E44" s="6">
        <f>IF('2 - Lista upraw'!E52&lt;&gt;"",1,0)</f>
        <v>0</v>
      </c>
      <c r="F44" s="6">
        <f>IF('2 - Lista upraw'!F52&lt;&gt;"",1,0)</f>
        <v>0</v>
      </c>
      <c r="G44" s="6">
        <f>IF('2 - Lista upraw'!G52&lt;&gt;"",1,0)</f>
        <v>0</v>
      </c>
      <c r="H44" s="6">
        <f>IF('2 - Lista upraw'!H52&lt;&gt;"",1,0)</f>
        <v>0</v>
      </c>
      <c r="I44" s="6">
        <f>IF('2 - Lista upraw'!I52&lt;&gt;"",1,0)</f>
        <v>0</v>
      </c>
      <c r="J44" s="6">
        <f>IF('2 - Lista upraw'!J52&lt;&gt;"",1,0)</f>
        <v>0</v>
      </c>
      <c r="K44" s="6">
        <f>IF('2 - Lista upraw'!K52&lt;&gt;"",1,0)</f>
        <v>0</v>
      </c>
      <c r="L44" s="6">
        <f>IF('2 - Lista upraw'!L52&lt;&gt;"",1,0)</f>
        <v>0</v>
      </c>
      <c r="M44" s="6">
        <f>IF('2 - Lista upraw'!M52&lt;&gt;"",1,0)</f>
        <v>0</v>
      </c>
      <c r="N44" s="6">
        <f>IF('2 - Lista upraw'!N52&lt;&gt;"",1,0)</f>
        <v>0</v>
      </c>
      <c r="P44" s="6">
        <f t="shared" si="5"/>
        <v>0</v>
      </c>
      <c r="Q44" s="6">
        <f t="shared" si="6"/>
        <v>0</v>
      </c>
      <c r="R44" s="6" t="str">
        <f t="shared" si="3"/>
        <v/>
      </c>
      <c r="S44">
        <f>IF(SUM(P45:P$102)&gt;0,1,0)</f>
        <v>0</v>
      </c>
      <c r="T44">
        <f t="shared" si="4"/>
        <v>0</v>
      </c>
      <c r="U44">
        <f>IF('2 - Lista upraw'!D52&gt;'2 - Lista upraw'!C52,1,0)</f>
        <v>0</v>
      </c>
      <c r="V44">
        <f>IF('2 - Lista upraw'!L52&gt;'2 - Lista upraw'!C52,1,0)</f>
        <v>0</v>
      </c>
      <c r="W44">
        <f>IF('2 - Lista upraw'!L52&gt;'2 - Lista upraw'!D52,1,0)</f>
        <v>0</v>
      </c>
      <c r="X44">
        <f>IF(P44,IF(IFERROR(MATCH('2 - Lista upraw'!J52,Tab.GATUNKI[Gatunki],0),0)=0,1,0),0)</f>
        <v>0</v>
      </c>
    </row>
    <row r="45" spans="1:24" x14ac:dyDescent="0.3">
      <c r="A45" s="6">
        <f>IF('2 - Lista upraw'!A53&lt;&gt;"",1,0)</f>
        <v>0</v>
      </c>
      <c r="B45" s="6">
        <f>IF('2 - Lista upraw'!B53&lt;&gt;"",1,0)</f>
        <v>0</v>
      </c>
      <c r="C45" s="6">
        <f>IF('2 - Lista upraw'!C53&lt;&gt;"",1,0)</f>
        <v>0</v>
      </c>
      <c r="D45" s="6">
        <f>IF('2 - Lista upraw'!D53&lt;&gt;"",1,0)</f>
        <v>0</v>
      </c>
      <c r="E45" s="6">
        <f>IF('2 - Lista upraw'!E53&lt;&gt;"",1,0)</f>
        <v>0</v>
      </c>
      <c r="F45" s="6">
        <f>IF('2 - Lista upraw'!F53&lt;&gt;"",1,0)</f>
        <v>0</v>
      </c>
      <c r="G45" s="6">
        <f>IF('2 - Lista upraw'!G53&lt;&gt;"",1,0)</f>
        <v>0</v>
      </c>
      <c r="H45" s="6">
        <f>IF('2 - Lista upraw'!H53&lt;&gt;"",1,0)</f>
        <v>0</v>
      </c>
      <c r="I45" s="6">
        <f>IF('2 - Lista upraw'!I53&lt;&gt;"",1,0)</f>
        <v>0</v>
      </c>
      <c r="J45" s="6">
        <f>IF('2 - Lista upraw'!J53&lt;&gt;"",1,0)</f>
        <v>0</v>
      </c>
      <c r="K45" s="6">
        <f>IF('2 - Lista upraw'!K53&lt;&gt;"",1,0)</f>
        <v>0</v>
      </c>
      <c r="L45" s="6">
        <f>IF('2 - Lista upraw'!L53&lt;&gt;"",1,0)</f>
        <v>0</v>
      </c>
      <c r="M45" s="6">
        <f>IF('2 - Lista upraw'!M53&lt;&gt;"",1,0)</f>
        <v>0</v>
      </c>
      <c r="N45" s="6">
        <f>IF('2 - Lista upraw'!N53&lt;&gt;"",1,0)</f>
        <v>0</v>
      </c>
      <c r="P45" s="6">
        <f t="shared" si="5"/>
        <v>0</v>
      </c>
      <c r="Q45" s="6">
        <f t="shared" si="6"/>
        <v>0</v>
      </c>
      <c r="R45" s="6" t="str">
        <f t="shared" si="3"/>
        <v/>
      </c>
      <c r="S45">
        <f>IF(SUM(P46:P$102)&gt;0,1,0)</f>
        <v>0</v>
      </c>
      <c r="T45">
        <f t="shared" si="4"/>
        <v>0</v>
      </c>
      <c r="U45">
        <f>IF('2 - Lista upraw'!D53&gt;'2 - Lista upraw'!C53,1,0)</f>
        <v>0</v>
      </c>
      <c r="V45">
        <f>IF('2 - Lista upraw'!L53&gt;'2 - Lista upraw'!C53,1,0)</f>
        <v>0</v>
      </c>
      <c r="W45">
        <f>IF('2 - Lista upraw'!L53&gt;'2 - Lista upraw'!D53,1,0)</f>
        <v>0</v>
      </c>
      <c r="X45">
        <f>IF(P45,IF(IFERROR(MATCH('2 - Lista upraw'!J53,Tab.GATUNKI[Gatunki],0),0)=0,1,0),0)</f>
        <v>0</v>
      </c>
    </row>
    <row r="46" spans="1:24" x14ac:dyDescent="0.3">
      <c r="A46" s="6">
        <f>IF('2 - Lista upraw'!A54&lt;&gt;"",1,0)</f>
        <v>0</v>
      </c>
      <c r="B46" s="6">
        <f>IF('2 - Lista upraw'!B54&lt;&gt;"",1,0)</f>
        <v>0</v>
      </c>
      <c r="C46" s="6">
        <f>IF('2 - Lista upraw'!C54&lt;&gt;"",1,0)</f>
        <v>0</v>
      </c>
      <c r="D46" s="6">
        <f>IF('2 - Lista upraw'!D54&lt;&gt;"",1,0)</f>
        <v>0</v>
      </c>
      <c r="E46" s="6">
        <f>IF('2 - Lista upraw'!E54&lt;&gt;"",1,0)</f>
        <v>0</v>
      </c>
      <c r="F46" s="6">
        <f>IF('2 - Lista upraw'!F54&lt;&gt;"",1,0)</f>
        <v>0</v>
      </c>
      <c r="G46" s="6">
        <f>IF('2 - Lista upraw'!G54&lt;&gt;"",1,0)</f>
        <v>0</v>
      </c>
      <c r="H46" s="6">
        <f>IF('2 - Lista upraw'!H54&lt;&gt;"",1,0)</f>
        <v>0</v>
      </c>
      <c r="I46" s="6">
        <f>IF('2 - Lista upraw'!I54&lt;&gt;"",1,0)</f>
        <v>0</v>
      </c>
      <c r="J46" s="6">
        <f>IF('2 - Lista upraw'!J54&lt;&gt;"",1,0)</f>
        <v>0</v>
      </c>
      <c r="K46" s="6">
        <f>IF('2 - Lista upraw'!K54&lt;&gt;"",1,0)</f>
        <v>0</v>
      </c>
      <c r="L46" s="6">
        <f>IF('2 - Lista upraw'!L54&lt;&gt;"",1,0)</f>
        <v>0</v>
      </c>
      <c r="M46" s="6">
        <f>IF('2 - Lista upraw'!M54&lt;&gt;"",1,0)</f>
        <v>0</v>
      </c>
      <c r="N46" s="6">
        <f>IF('2 - Lista upraw'!N54&lt;&gt;"",1,0)</f>
        <v>0</v>
      </c>
      <c r="P46" s="6">
        <f t="shared" si="5"/>
        <v>0</v>
      </c>
      <c r="Q46" s="6">
        <f t="shared" si="6"/>
        <v>0</v>
      </c>
      <c r="R46" s="6" t="str">
        <f t="shared" si="3"/>
        <v/>
      </c>
      <c r="S46">
        <f>IF(SUM(P47:P$102)&gt;0,1,0)</f>
        <v>0</v>
      </c>
      <c r="T46">
        <f t="shared" si="4"/>
        <v>0</v>
      </c>
      <c r="U46">
        <f>IF('2 - Lista upraw'!D54&gt;'2 - Lista upraw'!C54,1,0)</f>
        <v>0</v>
      </c>
      <c r="V46">
        <f>IF('2 - Lista upraw'!L54&gt;'2 - Lista upraw'!C54,1,0)</f>
        <v>0</v>
      </c>
      <c r="W46">
        <f>IF('2 - Lista upraw'!L54&gt;'2 - Lista upraw'!D54,1,0)</f>
        <v>0</v>
      </c>
      <c r="X46">
        <f>IF(P46,IF(IFERROR(MATCH('2 - Lista upraw'!J54,Tab.GATUNKI[Gatunki],0),0)=0,1,0),0)</f>
        <v>0</v>
      </c>
    </row>
    <row r="47" spans="1:24" x14ac:dyDescent="0.3">
      <c r="A47" s="6">
        <f>IF('2 - Lista upraw'!A55&lt;&gt;"",1,0)</f>
        <v>0</v>
      </c>
      <c r="B47" s="6">
        <f>IF('2 - Lista upraw'!B55&lt;&gt;"",1,0)</f>
        <v>0</v>
      </c>
      <c r="C47" s="6">
        <f>IF('2 - Lista upraw'!C55&lt;&gt;"",1,0)</f>
        <v>0</v>
      </c>
      <c r="D47" s="6">
        <f>IF('2 - Lista upraw'!D55&lt;&gt;"",1,0)</f>
        <v>0</v>
      </c>
      <c r="E47" s="6">
        <f>IF('2 - Lista upraw'!E55&lt;&gt;"",1,0)</f>
        <v>0</v>
      </c>
      <c r="F47" s="6">
        <f>IF('2 - Lista upraw'!F55&lt;&gt;"",1,0)</f>
        <v>0</v>
      </c>
      <c r="G47" s="6">
        <f>IF('2 - Lista upraw'!G55&lt;&gt;"",1,0)</f>
        <v>0</v>
      </c>
      <c r="H47" s="6">
        <f>IF('2 - Lista upraw'!H55&lt;&gt;"",1,0)</f>
        <v>0</v>
      </c>
      <c r="I47" s="6">
        <f>IF('2 - Lista upraw'!I55&lt;&gt;"",1,0)</f>
        <v>0</v>
      </c>
      <c r="J47" s="6">
        <f>IF('2 - Lista upraw'!J55&lt;&gt;"",1,0)</f>
        <v>0</v>
      </c>
      <c r="K47" s="6">
        <f>IF('2 - Lista upraw'!K55&lt;&gt;"",1,0)</f>
        <v>0</v>
      </c>
      <c r="L47" s="6">
        <f>IF('2 - Lista upraw'!L55&lt;&gt;"",1,0)</f>
        <v>0</v>
      </c>
      <c r="M47" s="6">
        <f>IF('2 - Lista upraw'!M55&lt;&gt;"",1,0)</f>
        <v>0</v>
      </c>
      <c r="N47" s="6">
        <f>IF('2 - Lista upraw'!N55&lt;&gt;"",1,0)</f>
        <v>0</v>
      </c>
      <c r="P47" s="6">
        <f t="shared" si="5"/>
        <v>0</v>
      </c>
      <c r="Q47" s="6">
        <f t="shared" si="6"/>
        <v>0</v>
      </c>
      <c r="R47" s="6" t="str">
        <f t="shared" si="3"/>
        <v/>
      </c>
      <c r="S47">
        <f>IF(SUM(P48:P$102)&gt;0,1,0)</f>
        <v>0</v>
      </c>
      <c r="T47">
        <f t="shared" si="4"/>
        <v>0</v>
      </c>
      <c r="U47">
        <f>IF('2 - Lista upraw'!D55&gt;'2 - Lista upraw'!C55,1,0)</f>
        <v>0</v>
      </c>
      <c r="V47">
        <f>IF('2 - Lista upraw'!L55&gt;'2 - Lista upraw'!C55,1,0)</f>
        <v>0</v>
      </c>
      <c r="W47">
        <f>IF('2 - Lista upraw'!L55&gt;'2 - Lista upraw'!D55,1,0)</f>
        <v>0</v>
      </c>
      <c r="X47">
        <f>IF(P47,IF(IFERROR(MATCH('2 - Lista upraw'!J55,Tab.GATUNKI[Gatunki],0),0)=0,1,0),0)</f>
        <v>0</v>
      </c>
    </row>
    <row r="48" spans="1:24" x14ac:dyDescent="0.3">
      <c r="A48" s="6">
        <f>IF('2 - Lista upraw'!A56&lt;&gt;"",1,0)</f>
        <v>0</v>
      </c>
      <c r="B48" s="6">
        <f>IF('2 - Lista upraw'!B56&lt;&gt;"",1,0)</f>
        <v>0</v>
      </c>
      <c r="C48" s="6">
        <f>IF('2 - Lista upraw'!C56&lt;&gt;"",1,0)</f>
        <v>0</v>
      </c>
      <c r="D48" s="6">
        <f>IF('2 - Lista upraw'!D56&lt;&gt;"",1,0)</f>
        <v>0</v>
      </c>
      <c r="E48" s="6">
        <f>IF('2 - Lista upraw'!E56&lt;&gt;"",1,0)</f>
        <v>0</v>
      </c>
      <c r="F48" s="6">
        <f>IF('2 - Lista upraw'!F56&lt;&gt;"",1,0)</f>
        <v>0</v>
      </c>
      <c r="G48" s="6">
        <f>IF('2 - Lista upraw'!G56&lt;&gt;"",1,0)</f>
        <v>0</v>
      </c>
      <c r="H48" s="6">
        <f>IF('2 - Lista upraw'!H56&lt;&gt;"",1,0)</f>
        <v>0</v>
      </c>
      <c r="I48" s="6">
        <f>IF('2 - Lista upraw'!I56&lt;&gt;"",1,0)</f>
        <v>0</v>
      </c>
      <c r="J48" s="6">
        <f>IF('2 - Lista upraw'!J56&lt;&gt;"",1,0)</f>
        <v>0</v>
      </c>
      <c r="K48" s="6">
        <f>IF('2 - Lista upraw'!K56&lt;&gt;"",1,0)</f>
        <v>0</v>
      </c>
      <c r="L48" s="6">
        <f>IF('2 - Lista upraw'!L56&lt;&gt;"",1,0)</f>
        <v>0</v>
      </c>
      <c r="M48" s="6">
        <f>IF('2 - Lista upraw'!M56&lt;&gt;"",1,0)</f>
        <v>0</v>
      </c>
      <c r="N48" s="6">
        <f>IF('2 - Lista upraw'!N56&lt;&gt;"",1,0)</f>
        <v>0</v>
      </c>
      <c r="P48" s="6">
        <f t="shared" si="5"/>
        <v>0</v>
      </c>
      <c r="Q48" s="6">
        <f t="shared" si="6"/>
        <v>0</v>
      </c>
      <c r="R48" s="6" t="str">
        <f t="shared" si="3"/>
        <v/>
      </c>
      <c r="S48">
        <f>IF(SUM(P49:P$102)&gt;0,1,0)</f>
        <v>0</v>
      </c>
      <c r="T48">
        <f t="shared" si="4"/>
        <v>0</v>
      </c>
      <c r="U48">
        <f>IF('2 - Lista upraw'!D56&gt;'2 - Lista upraw'!C56,1,0)</f>
        <v>0</v>
      </c>
      <c r="V48">
        <f>IF('2 - Lista upraw'!L56&gt;'2 - Lista upraw'!C56,1,0)</f>
        <v>0</v>
      </c>
      <c r="W48">
        <f>IF('2 - Lista upraw'!L56&gt;'2 - Lista upraw'!D56,1,0)</f>
        <v>0</v>
      </c>
      <c r="X48">
        <f>IF(P48,IF(IFERROR(MATCH('2 - Lista upraw'!J56,Tab.GATUNKI[Gatunki],0),0)=0,1,0),0)</f>
        <v>0</v>
      </c>
    </row>
    <row r="49" spans="1:24" x14ac:dyDescent="0.3">
      <c r="A49" s="6">
        <f>IF('2 - Lista upraw'!A57&lt;&gt;"",1,0)</f>
        <v>0</v>
      </c>
      <c r="B49" s="6">
        <f>IF('2 - Lista upraw'!B57&lt;&gt;"",1,0)</f>
        <v>0</v>
      </c>
      <c r="C49" s="6">
        <f>IF('2 - Lista upraw'!C57&lt;&gt;"",1,0)</f>
        <v>0</v>
      </c>
      <c r="D49" s="6">
        <f>IF('2 - Lista upraw'!D57&lt;&gt;"",1,0)</f>
        <v>0</v>
      </c>
      <c r="E49" s="6">
        <f>IF('2 - Lista upraw'!E57&lt;&gt;"",1,0)</f>
        <v>0</v>
      </c>
      <c r="F49" s="6">
        <f>IF('2 - Lista upraw'!F57&lt;&gt;"",1,0)</f>
        <v>0</v>
      </c>
      <c r="G49" s="6">
        <f>IF('2 - Lista upraw'!G57&lt;&gt;"",1,0)</f>
        <v>0</v>
      </c>
      <c r="H49" s="6">
        <f>IF('2 - Lista upraw'!H57&lt;&gt;"",1,0)</f>
        <v>0</v>
      </c>
      <c r="I49" s="6">
        <f>IF('2 - Lista upraw'!I57&lt;&gt;"",1,0)</f>
        <v>0</v>
      </c>
      <c r="J49" s="6">
        <f>IF('2 - Lista upraw'!J57&lt;&gt;"",1,0)</f>
        <v>0</v>
      </c>
      <c r="K49" s="6">
        <f>IF('2 - Lista upraw'!K57&lt;&gt;"",1,0)</f>
        <v>0</v>
      </c>
      <c r="L49" s="6">
        <f>IF('2 - Lista upraw'!L57&lt;&gt;"",1,0)</f>
        <v>0</v>
      </c>
      <c r="M49" s="6">
        <f>IF('2 - Lista upraw'!M57&lt;&gt;"",1,0)</f>
        <v>0</v>
      </c>
      <c r="N49" s="6">
        <f>IF('2 - Lista upraw'!N57&lt;&gt;"",1,0)</f>
        <v>0</v>
      </c>
      <c r="P49" s="6">
        <f t="shared" si="5"/>
        <v>0</v>
      </c>
      <c r="Q49" s="6">
        <f t="shared" si="6"/>
        <v>0</v>
      </c>
      <c r="R49" s="6" t="str">
        <f t="shared" si="3"/>
        <v/>
      </c>
      <c r="S49">
        <f>IF(SUM(P50:P$102)&gt;0,1,0)</f>
        <v>0</v>
      </c>
      <c r="T49">
        <f t="shared" si="4"/>
        <v>0</v>
      </c>
      <c r="U49">
        <f>IF('2 - Lista upraw'!D57&gt;'2 - Lista upraw'!C57,1,0)</f>
        <v>0</v>
      </c>
      <c r="V49">
        <f>IF('2 - Lista upraw'!L57&gt;'2 - Lista upraw'!C57,1,0)</f>
        <v>0</v>
      </c>
      <c r="W49">
        <f>IF('2 - Lista upraw'!L57&gt;'2 - Lista upraw'!D57,1,0)</f>
        <v>0</v>
      </c>
      <c r="X49">
        <f>IF(P49,IF(IFERROR(MATCH('2 - Lista upraw'!J57,Tab.GATUNKI[Gatunki],0),0)=0,1,0),0)</f>
        <v>0</v>
      </c>
    </row>
    <row r="50" spans="1:24" x14ac:dyDescent="0.3">
      <c r="A50" s="6">
        <f>IF('2 - Lista upraw'!A58&lt;&gt;"",1,0)</f>
        <v>0</v>
      </c>
      <c r="B50" s="6">
        <f>IF('2 - Lista upraw'!B58&lt;&gt;"",1,0)</f>
        <v>0</v>
      </c>
      <c r="C50" s="6">
        <f>IF('2 - Lista upraw'!C58&lt;&gt;"",1,0)</f>
        <v>0</v>
      </c>
      <c r="D50" s="6">
        <f>IF('2 - Lista upraw'!D58&lt;&gt;"",1,0)</f>
        <v>0</v>
      </c>
      <c r="E50" s="6">
        <f>IF('2 - Lista upraw'!E58&lt;&gt;"",1,0)</f>
        <v>0</v>
      </c>
      <c r="F50" s="6">
        <f>IF('2 - Lista upraw'!F58&lt;&gt;"",1,0)</f>
        <v>0</v>
      </c>
      <c r="G50" s="6">
        <f>IF('2 - Lista upraw'!G58&lt;&gt;"",1,0)</f>
        <v>0</v>
      </c>
      <c r="H50" s="6">
        <f>IF('2 - Lista upraw'!H58&lt;&gt;"",1,0)</f>
        <v>0</v>
      </c>
      <c r="I50" s="6">
        <f>IF('2 - Lista upraw'!I58&lt;&gt;"",1,0)</f>
        <v>0</v>
      </c>
      <c r="J50" s="6">
        <f>IF('2 - Lista upraw'!J58&lt;&gt;"",1,0)</f>
        <v>0</v>
      </c>
      <c r="K50" s="6">
        <f>IF('2 - Lista upraw'!K58&lt;&gt;"",1,0)</f>
        <v>0</v>
      </c>
      <c r="L50" s="6">
        <f>IF('2 - Lista upraw'!L58&lt;&gt;"",1,0)</f>
        <v>0</v>
      </c>
      <c r="M50" s="6">
        <f>IF('2 - Lista upraw'!M58&lt;&gt;"",1,0)</f>
        <v>0</v>
      </c>
      <c r="N50" s="6">
        <f>IF('2 - Lista upraw'!N58&lt;&gt;"",1,0)</f>
        <v>0</v>
      </c>
      <c r="P50" s="6">
        <f t="shared" si="5"/>
        <v>0</v>
      </c>
      <c r="Q50" s="6">
        <f t="shared" si="6"/>
        <v>0</v>
      </c>
      <c r="R50" s="6" t="str">
        <f t="shared" si="3"/>
        <v/>
      </c>
      <c r="S50">
        <f>IF(SUM(P51:P$102)&gt;0,1,0)</f>
        <v>0</v>
      </c>
      <c r="T50">
        <f t="shared" si="4"/>
        <v>0</v>
      </c>
      <c r="U50">
        <f>IF('2 - Lista upraw'!D58&gt;'2 - Lista upraw'!C58,1,0)</f>
        <v>0</v>
      </c>
      <c r="V50">
        <f>IF('2 - Lista upraw'!L58&gt;'2 - Lista upraw'!C58,1,0)</f>
        <v>0</v>
      </c>
      <c r="W50">
        <f>IF('2 - Lista upraw'!L58&gt;'2 - Lista upraw'!D58,1,0)</f>
        <v>0</v>
      </c>
      <c r="X50">
        <f>IF(P50,IF(IFERROR(MATCH('2 - Lista upraw'!J58,Tab.GATUNKI[Gatunki],0),0)=0,1,0),0)</f>
        <v>0</v>
      </c>
    </row>
    <row r="51" spans="1:24" x14ac:dyDescent="0.3">
      <c r="A51" s="6">
        <f>IF('2 - Lista upraw'!A59&lt;&gt;"",1,0)</f>
        <v>0</v>
      </c>
      <c r="B51" s="6">
        <f>IF('2 - Lista upraw'!B59&lt;&gt;"",1,0)</f>
        <v>0</v>
      </c>
      <c r="C51" s="6">
        <f>IF('2 - Lista upraw'!C59&lt;&gt;"",1,0)</f>
        <v>0</v>
      </c>
      <c r="D51" s="6">
        <f>IF('2 - Lista upraw'!D59&lt;&gt;"",1,0)</f>
        <v>0</v>
      </c>
      <c r="E51" s="6">
        <f>IF('2 - Lista upraw'!E59&lt;&gt;"",1,0)</f>
        <v>0</v>
      </c>
      <c r="F51" s="6">
        <f>IF('2 - Lista upraw'!F59&lt;&gt;"",1,0)</f>
        <v>0</v>
      </c>
      <c r="G51" s="6">
        <f>IF('2 - Lista upraw'!G59&lt;&gt;"",1,0)</f>
        <v>0</v>
      </c>
      <c r="H51" s="6">
        <f>IF('2 - Lista upraw'!H59&lt;&gt;"",1,0)</f>
        <v>0</v>
      </c>
      <c r="I51" s="6">
        <f>IF('2 - Lista upraw'!I59&lt;&gt;"",1,0)</f>
        <v>0</v>
      </c>
      <c r="J51" s="6">
        <f>IF('2 - Lista upraw'!J59&lt;&gt;"",1,0)</f>
        <v>0</v>
      </c>
      <c r="K51" s="6">
        <f>IF('2 - Lista upraw'!K59&lt;&gt;"",1,0)</f>
        <v>0</v>
      </c>
      <c r="L51" s="6">
        <f>IF('2 - Lista upraw'!L59&lt;&gt;"",1,0)</f>
        <v>0</v>
      </c>
      <c r="M51" s="6">
        <f>IF('2 - Lista upraw'!M59&lt;&gt;"",1,0)</f>
        <v>0</v>
      </c>
      <c r="N51" s="6">
        <f>IF('2 - Lista upraw'!N59&lt;&gt;"",1,0)</f>
        <v>0</v>
      </c>
      <c r="P51" s="6">
        <f t="shared" si="5"/>
        <v>0</v>
      </c>
      <c r="Q51" s="6">
        <f t="shared" si="6"/>
        <v>0</v>
      </c>
      <c r="R51" s="6" t="str">
        <f t="shared" si="3"/>
        <v/>
      </c>
      <c r="S51">
        <f>IF(SUM(P52:P$102)&gt;0,1,0)</f>
        <v>0</v>
      </c>
      <c r="T51">
        <f t="shared" si="4"/>
        <v>0</v>
      </c>
      <c r="U51">
        <f>IF('2 - Lista upraw'!D59&gt;'2 - Lista upraw'!C59,1,0)</f>
        <v>0</v>
      </c>
      <c r="V51">
        <f>IF('2 - Lista upraw'!L59&gt;'2 - Lista upraw'!C59,1,0)</f>
        <v>0</v>
      </c>
      <c r="W51">
        <f>IF('2 - Lista upraw'!L59&gt;'2 - Lista upraw'!D59,1,0)</f>
        <v>0</v>
      </c>
      <c r="X51">
        <f>IF(P51,IF(IFERROR(MATCH('2 - Lista upraw'!J59,Tab.GATUNKI[Gatunki],0),0)=0,1,0),0)</f>
        <v>0</v>
      </c>
    </row>
    <row r="52" spans="1:24" x14ac:dyDescent="0.3">
      <c r="A52" s="6">
        <f>IF('2 - Lista upraw'!A60&lt;&gt;"",1,0)</f>
        <v>0</v>
      </c>
      <c r="B52" s="6">
        <f>IF('2 - Lista upraw'!B60&lt;&gt;"",1,0)</f>
        <v>0</v>
      </c>
      <c r="C52" s="6">
        <f>IF('2 - Lista upraw'!C60&lt;&gt;"",1,0)</f>
        <v>0</v>
      </c>
      <c r="D52" s="6">
        <f>IF('2 - Lista upraw'!D60&lt;&gt;"",1,0)</f>
        <v>0</v>
      </c>
      <c r="E52" s="6">
        <f>IF('2 - Lista upraw'!E60&lt;&gt;"",1,0)</f>
        <v>0</v>
      </c>
      <c r="F52" s="6">
        <f>IF('2 - Lista upraw'!F60&lt;&gt;"",1,0)</f>
        <v>0</v>
      </c>
      <c r="G52" s="6">
        <f>IF('2 - Lista upraw'!G60&lt;&gt;"",1,0)</f>
        <v>0</v>
      </c>
      <c r="H52" s="6">
        <f>IF('2 - Lista upraw'!H60&lt;&gt;"",1,0)</f>
        <v>0</v>
      </c>
      <c r="I52" s="6">
        <f>IF('2 - Lista upraw'!I60&lt;&gt;"",1,0)</f>
        <v>0</v>
      </c>
      <c r="J52" s="6">
        <f>IF('2 - Lista upraw'!J60&lt;&gt;"",1,0)</f>
        <v>0</v>
      </c>
      <c r="K52" s="6">
        <f>IF('2 - Lista upraw'!K60&lt;&gt;"",1,0)</f>
        <v>0</v>
      </c>
      <c r="L52" s="6">
        <f>IF('2 - Lista upraw'!L60&lt;&gt;"",1,0)</f>
        <v>0</v>
      </c>
      <c r="M52" s="6">
        <f>IF('2 - Lista upraw'!M60&lt;&gt;"",1,0)</f>
        <v>0</v>
      </c>
      <c r="N52" s="6">
        <f>IF('2 - Lista upraw'!N60&lt;&gt;"",1,0)</f>
        <v>0</v>
      </c>
      <c r="P52" s="6">
        <f t="shared" si="5"/>
        <v>0</v>
      </c>
      <c r="Q52" s="6">
        <f t="shared" si="6"/>
        <v>0</v>
      </c>
      <c r="R52" s="6" t="str">
        <f t="shared" si="3"/>
        <v/>
      </c>
      <c r="S52">
        <f>IF(SUM(P53:P$102)&gt;0,1,0)</f>
        <v>0</v>
      </c>
      <c r="T52">
        <f t="shared" si="4"/>
        <v>0</v>
      </c>
      <c r="U52">
        <f>IF('2 - Lista upraw'!D60&gt;'2 - Lista upraw'!C60,1,0)</f>
        <v>0</v>
      </c>
      <c r="V52">
        <f>IF('2 - Lista upraw'!L60&gt;'2 - Lista upraw'!C60,1,0)</f>
        <v>0</v>
      </c>
      <c r="W52">
        <f>IF('2 - Lista upraw'!L60&gt;'2 - Lista upraw'!D60,1,0)</f>
        <v>0</v>
      </c>
      <c r="X52">
        <f>IF(P52,IF(IFERROR(MATCH('2 - Lista upraw'!J60,Tab.GATUNKI[Gatunki],0),0)=0,1,0),0)</f>
        <v>0</v>
      </c>
    </row>
    <row r="53" spans="1:24" x14ac:dyDescent="0.3">
      <c r="A53" s="6">
        <f>IF('2 - Lista upraw'!A61&lt;&gt;"",1,0)</f>
        <v>0</v>
      </c>
      <c r="B53" s="6">
        <f>IF('2 - Lista upraw'!B61&lt;&gt;"",1,0)</f>
        <v>0</v>
      </c>
      <c r="C53" s="6">
        <f>IF('2 - Lista upraw'!C61&lt;&gt;"",1,0)</f>
        <v>0</v>
      </c>
      <c r="D53" s="6">
        <f>IF('2 - Lista upraw'!D61&lt;&gt;"",1,0)</f>
        <v>0</v>
      </c>
      <c r="E53" s="6">
        <f>IF('2 - Lista upraw'!E61&lt;&gt;"",1,0)</f>
        <v>0</v>
      </c>
      <c r="F53" s="6">
        <f>IF('2 - Lista upraw'!F61&lt;&gt;"",1,0)</f>
        <v>0</v>
      </c>
      <c r="G53" s="6">
        <f>IF('2 - Lista upraw'!G61&lt;&gt;"",1,0)</f>
        <v>0</v>
      </c>
      <c r="H53" s="6">
        <f>IF('2 - Lista upraw'!H61&lt;&gt;"",1,0)</f>
        <v>0</v>
      </c>
      <c r="I53" s="6">
        <f>IF('2 - Lista upraw'!I61&lt;&gt;"",1,0)</f>
        <v>0</v>
      </c>
      <c r="J53" s="6">
        <f>IF('2 - Lista upraw'!J61&lt;&gt;"",1,0)</f>
        <v>0</v>
      </c>
      <c r="K53" s="6">
        <f>IF('2 - Lista upraw'!K61&lt;&gt;"",1,0)</f>
        <v>0</v>
      </c>
      <c r="L53" s="6">
        <f>IF('2 - Lista upraw'!L61&lt;&gt;"",1,0)</f>
        <v>0</v>
      </c>
      <c r="M53" s="6">
        <f>IF('2 - Lista upraw'!M61&lt;&gt;"",1,0)</f>
        <v>0</v>
      </c>
      <c r="N53" s="6">
        <f>IF('2 - Lista upraw'!N61&lt;&gt;"",1,0)</f>
        <v>0</v>
      </c>
      <c r="P53" s="6">
        <f t="shared" si="5"/>
        <v>0</v>
      </c>
      <c r="Q53" s="6">
        <f t="shared" si="6"/>
        <v>0</v>
      </c>
      <c r="R53" s="6" t="str">
        <f t="shared" si="3"/>
        <v/>
      </c>
      <c r="S53">
        <f>IF(SUM(P54:P$102)&gt;0,1,0)</f>
        <v>0</v>
      </c>
      <c r="T53">
        <f t="shared" si="4"/>
        <v>0</v>
      </c>
      <c r="U53">
        <f>IF('2 - Lista upraw'!D61&gt;'2 - Lista upraw'!C61,1,0)</f>
        <v>0</v>
      </c>
      <c r="V53">
        <f>IF('2 - Lista upraw'!L61&gt;'2 - Lista upraw'!C61,1,0)</f>
        <v>0</v>
      </c>
      <c r="W53">
        <f>IF('2 - Lista upraw'!L61&gt;'2 - Lista upraw'!D61,1,0)</f>
        <v>0</v>
      </c>
      <c r="X53">
        <f>IF(P53,IF(IFERROR(MATCH('2 - Lista upraw'!J61,Tab.GATUNKI[Gatunki],0),0)=0,1,0),0)</f>
        <v>0</v>
      </c>
    </row>
    <row r="54" spans="1:24" x14ac:dyDescent="0.3">
      <c r="A54" s="6">
        <f>IF('2 - Lista upraw'!A62&lt;&gt;"",1,0)</f>
        <v>0</v>
      </c>
      <c r="B54" s="6">
        <f>IF('2 - Lista upraw'!B62&lt;&gt;"",1,0)</f>
        <v>0</v>
      </c>
      <c r="C54" s="6">
        <f>IF('2 - Lista upraw'!C62&lt;&gt;"",1,0)</f>
        <v>0</v>
      </c>
      <c r="D54" s="6">
        <f>IF('2 - Lista upraw'!D62&lt;&gt;"",1,0)</f>
        <v>0</v>
      </c>
      <c r="E54" s="6">
        <f>IF('2 - Lista upraw'!E62&lt;&gt;"",1,0)</f>
        <v>0</v>
      </c>
      <c r="F54" s="6">
        <f>IF('2 - Lista upraw'!F62&lt;&gt;"",1,0)</f>
        <v>0</v>
      </c>
      <c r="G54" s="6">
        <f>IF('2 - Lista upraw'!G62&lt;&gt;"",1,0)</f>
        <v>0</v>
      </c>
      <c r="H54" s="6">
        <f>IF('2 - Lista upraw'!H62&lt;&gt;"",1,0)</f>
        <v>0</v>
      </c>
      <c r="I54" s="6">
        <f>IF('2 - Lista upraw'!I62&lt;&gt;"",1,0)</f>
        <v>0</v>
      </c>
      <c r="J54" s="6">
        <f>IF('2 - Lista upraw'!J62&lt;&gt;"",1,0)</f>
        <v>0</v>
      </c>
      <c r="K54" s="6">
        <f>IF('2 - Lista upraw'!K62&lt;&gt;"",1,0)</f>
        <v>0</v>
      </c>
      <c r="L54" s="6">
        <f>IF('2 - Lista upraw'!L62&lt;&gt;"",1,0)</f>
        <v>0</v>
      </c>
      <c r="M54" s="6">
        <f>IF('2 - Lista upraw'!M62&lt;&gt;"",1,0)</f>
        <v>0</v>
      </c>
      <c r="N54" s="6">
        <f>IF('2 - Lista upraw'!N62&lt;&gt;"",1,0)</f>
        <v>0</v>
      </c>
      <c r="P54" s="6">
        <f t="shared" si="5"/>
        <v>0</v>
      </c>
      <c r="Q54" s="6">
        <f t="shared" si="6"/>
        <v>0</v>
      </c>
      <c r="R54" s="6" t="str">
        <f t="shared" si="3"/>
        <v/>
      </c>
      <c r="S54">
        <f>IF(SUM(P55:P$102)&gt;0,1,0)</f>
        <v>0</v>
      </c>
      <c r="T54">
        <f t="shared" si="4"/>
        <v>0</v>
      </c>
      <c r="U54">
        <f>IF('2 - Lista upraw'!D62&gt;'2 - Lista upraw'!C62,1,0)</f>
        <v>0</v>
      </c>
      <c r="V54">
        <f>IF('2 - Lista upraw'!L62&gt;'2 - Lista upraw'!C62,1,0)</f>
        <v>0</v>
      </c>
      <c r="W54">
        <f>IF('2 - Lista upraw'!L62&gt;'2 - Lista upraw'!D62,1,0)</f>
        <v>0</v>
      </c>
      <c r="X54">
        <f>IF(P54,IF(IFERROR(MATCH('2 - Lista upraw'!J62,Tab.GATUNKI[Gatunki],0),0)=0,1,0),0)</f>
        <v>0</v>
      </c>
    </row>
    <row r="55" spans="1:24" x14ac:dyDescent="0.3">
      <c r="A55" s="6">
        <f>IF('2 - Lista upraw'!A63&lt;&gt;"",1,0)</f>
        <v>0</v>
      </c>
      <c r="B55" s="6">
        <f>IF('2 - Lista upraw'!B63&lt;&gt;"",1,0)</f>
        <v>0</v>
      </c>
      <c r="C55" s="6">
        <f>IF('2 - Lista upraw'!C63&lt;&gt;"",1,0)</f>
        <v>0</v>
      </c>
      <c r="D55" s="6">
        <f>IF('2 - Lista upraw'!D63&lt;&gt;"",1,0)</f>
        <v>0</v>
      </c>
      <c r="E55" s="6">
        <f>IF('2 - Lista upraw'!E63&lt;&gt;"",1,0)</f>
        <v>0</v>
      </c>
      <c r="F55" s="6">
        <f>IF('2 - Lista upraw'!F63&lt;&gt;"",1,0)</f>
        <v>0</v>
      </c>
      <c r="G55" s="6">
        <f>IF('2 - Lista upraw'!G63&lt;&gt;"",1,0)</f>
        <v>0</v>
      </c>
      <c r="H55" s="6">
        <f>IF('2 - Lista upraw'!H63&lt;&gt;"",1,0)</f>
        <v>0</v>
      </c>
      <c r="I55" s="6">
        <f>IF('2 - Lista upraw'!I63&lt;&gt;"",1,0)</f>
        <v>0</v>
      </c>
      <c r="J55" s="6">
        <f>IF('2 - Lista upraw'!J63&lt;&gt;"",1,0)</f>
        <v>0</v>
      </c>
      <c r="K55" s="6">
        <f>IF('2 - Lista upraw'!K63&lt;&gt;"",1,0)</f>
        <v>0</v>
      </c>
      <c r="L55" s="6">
        <f>IF('2 - Lista upraw'!L63&lt;&gt;"",1,0)</f>
        <v>0</v>
      </c>
      <c r="M55" s="6">
        <f>IF('2 - Lista upraw'!M63&lt;&gt;"",1,0)</f>
        <v>0</v>
      </c>
      <c r="N55" s="6">
        <f>IF('2 - Lista upraw'!N63&lt;&gt;"",1,0)</f>
        <v>0</v>
      </c>
      <c r="P55" s="6">
        <f t="shared" si="5"/>
        <v>0</v>
      </c>
      <c r="Q55" s="6">
        <f t="shared" si="6"/>
        <v>0</v>
      </c>
      <c r="R55" s="6" t="str">
        <f t="shared" si="3"/>
        <v/>
      </c>
      <c r="S55">
        <f>IF(SUM(P56:P$102)&gt;0,1,0)</f>
        <v>0</v>
      </c>
      <c r="T55">
        <f t="shared" si="4"/>
        <v>0</v>
      </c>
      <c r="U55">
        <f>IF('2 - Lista upraw'!D63&gt;'2 - Lista upraw'!C63,1,0)</f>
        <v>0</v>
      </c>
      <c r="V55">
        <f>IF('2 - Lista upraw'!L63&gt;'2 - Lista upraw'!C63,1,0)</f>
        <v>0</v>
      </c>
      <c r="W55">
        <f>IF('2 - Lista upraw'!L63&gt;'2 - Lista upraw'!D63,1,0)</f>
        <v>0</v>
      </c>
      <c r="X55">
        <f>IF(P55,IF(IFERROR(MATCH('2 - Lista upraw'!J63,Tab.GATUNKI[Gatunki],0),0)=0,1,0),0)</f>
        <v>0</v>
      </c>
    </row>
    <row r="56" spans="1:24" x14ac:dyDescent="0.3">
      <c r="A56" s="6">
        <f>IF('2 - Lista upraw'!A64&lt;&gt;"",1,0)</f>
        <v>0</v>
      </c>
      <c r="B56" s="6">
        <f>IF('2 - Lista upraw'!B64&lt;&gt;"",1,0)</f>
        <v>0</v>
      </c>
      <c r="C56" s="6">
        <f>IF('2 - Lista upraw'!C64&lt;&gt;"",1,0)</f>
        <v>0</v>
      </c>
      <c r="D56" s="6">
        <f>IF('2 - Lista upraw'!D64&lt;&gt;"",1,0)</f>
        <v>0</v>
      </c>
      <c r="E56" s="6">
        <f>IF('2 - Lista upraw'!E64&lt;&gt;"",1,0)</f>
        <v>0</v>
      </c>
      <c r="F56" s="6">
        <f>IF('2 - Lista upraw'!F64&lt;&gt;"",1,0)</f>
        <v>0</v>
      </c>
      <c r="G56" s="6">
        <f>IF('2 - Lista upraw'!G64&lt;&gt;"",1,0)</f>
        <v>0</v>
      </c>
      <c r="H56" s="6">
        <f>IF('2 - Lista upraw'!H64&lt;&gt;"",1,0)</f>
        <v>0</v>
      </c>
      <c r="I56" s="6">
        <f>IF('2 - Lista upraw'!I64&lt;&gt;"",1,0)</f>
        <v>0</v>
      </c>
      <c r="J56" s="6">
        <f>IF('2 - Lista upraw'!J64&lt;&gt;"",1,0)</f>
        <v>0</v>
      </c>
      <c r="K56" s="6">
        <f>IF('2 - Lista upraw'!K64&lt;&gt;"",1,0)</f>
        <v>0</v>
      </c>
      <c r="L56" s="6">
        <f>IF('2 - Lista upraw'!L64&lt;&gt;"",1,0)</f>
        <v>0</v>
      </c>
      <c r="M56" s="6">
        <f>IF('2 - Lista upraw'!M64&lt;&gt;"",1,0)</f>
        <v>0</v>
      </c>
      <c r="N56" s="6">
        <f>IF('2 - Lista upraw'!N64&lt;&gt;"",1,0)</f>
        <v>0</v>
      </c>
      <c r="P56" s="6">
        <f t="shared" si="5"/>
        <v>0</v>
      </c>
      <c r="Q56" s="6">
        <f t="shared" si="6"/>
        <v>0</v>
      </c>
      <c r="R56" s="6" t="str">
        <f t="shared" si="3"/>
        <v/>
      </c>
      <c r="S56">
        <f>IF(SUM(P57:P$102)&gt;0,1,0)</f>
        <v>0</v>
      </c>
      <c r="T56">
        <f t="shared" si="4"/>
        <v>0</v>
      </c>
      <c r="U56">
        <f>IF('2 - Lista upraw'!D64&gt;'2 - Lista upraw'!C64,1,0)</f>
        <v>0</v>
      </c>
      <c r="V56">
        <f>IF('2 - Lista upraw'!L64&gt;'2 - Lista upraw'!C64,1,0)</f>
        <v>0</v>
      </c>
      <c r="W56">
        <f>IF('2 - Lista upraw'!L64&gt;'2 - Lista upraw'!D64,1,0)</f>
        <v>0</v>
      </c>
      <c r="X56">
        <f>IF(P56,IF(IFERROR(MATCH('2 - Lista upraw'!J64,Tab.GATUNKI[Gatunki],0),0)=0,1,0),0)</f>
        <v>0</v>
      </c>
    </row>
    <row r="57" spans="1:24" x14ac:dyDescent="0.3">
      <c r="A57" s="6">
        <f>IF('2 - Lista upraw'!A65&lt;&gt;"",1,0)</f>
        <v>0</v>
      </c>
      <c r="B57" s="6">
        <f>IF('2 - Lista upraw'!B65&lt;&gt;"",1,0)</f>
        <v>0</v>
      </c>
      <c r="C57" s="6">
        <f>IF('2 - Lista upraw'!C65&lt;&gt;"",1,0)</f>
        <v>0</v>
      </c>
      <c r="D57" s="6">
        <f>IF('2 - Lista upraw'!D65&lt;&gt;"",1,0)</f>
        <v>0</v>
      </c>
      <c r="E57" s="6">
        <f>IF('2 - Lista upraw'!E65&lt;&gt;"",1,0)</f>
        <v>0</v>
      </c>
      <c r="F57" s="6">
        <f>IF('2 - Lista upraw'!F65&lt;&gt;"",1,0)</f>
        <v>0</v>
      </c>
      <c r="G57" s="6">
        <f>IF('2 - Lista upraw'!G65&lt;&gt;"",1,0)</f>
        <v>0</v>
      </c>
      <c r="H57" s="6">
        <f>IF('2 - Lista upraw'!H65&lt;&gt;"",1,0)</f>
        <v>0</v>
      </c>
      <c r="I57" s="6">
        <f>IF('2 - Lista upraw'!I65&lt;&gt;"",1,0)</f>
        <v>0</v>
      </c>
      <c r="J57" s="6">
        <f>IF('2 - Lista upraw'!J65&lt;&gt;"",1,0)</f>
        <v>0</v>
      </c>
      <c r="K57" s="6">
        <f>IF('2 - Lista upraw'!K65&lt;&gt;"",1,0)</f>
        <v>0</v>
      </c>
      <c r="L57" s="6">
        <f>IF('2 - Lista upraw'!L65&lt;&gt;"",1,0)</f>
        <v>0</v>
      </c>
      <c r="M57" s="6">
        <f>IF('2 - Lista upraw'!M65&lt;&gt;"",1,0)</f>
        <v>0</v>
      </c>
      <c r="N57" s="6">
        <f>IF('2 - Lista upraw'!N65&lt;&gt;"",1,0)</f>
        <v>0</v>
      </c>
      <c r="P57" s="6">
        <f t="shared" si="5"/>
        <v>0</v>
      </c>
      <c r="Q57" s="6">
        <f t="shared" si="6"/>
        <v>0</v>
      </c>
      <c r="R57" s="6" t="str">
        <f t="shared" si="3"/>
        <v/>
      </c>
      <c r="S57">
        <f>IF(SUM(P58:P$102)&gt;0,1,0)</f>
        <v>0</v>
      </c>
      <c r="T57">
        <f t="shared" si="4"/>
        <v>0</v>
      </c>
      <c r="U57">
        <f>IF('2 - Lista upraw'!D65&gt;'2 - Lista upraw'!C65,1,0)</f>
        <v>0</v>
      </c>
      <c r="V57">
        <f>IF('2 - Lista upraw'!L65&gt;'2 - Lista upraw'!C65,1,0)</f>
        <v>0</v>
      </c>
      <c r="W57">
        <f>IF('2 - Lista upraw'!L65&gt;'2 - Lista upraw'!D65,1,0)</f>
        <v>0</v>
      </c>
      <c r="X57">
        <f>IF(P57,IF(IFERROR(MATCH('2 - Lista upraw'!J65,Tab.GATUNKI[Gatunki],0),0)=0,1,0),0)</f>
        <v>0</v>
      </c>
    </row>
    <row r="58" spans="1:24" x14ac:dyDescent="0.3">
      <c r="A58" s="6">
        <f>IF('2 - Lista upraw'!A66&lt;&gt;"",1,0)</f>
        <v>0</v>
      </c>
      <c r="B58" s="6">
        <f>IF('2 - Lista upraw'!B66&lt;&gt;"",1,0)</f>
        <v>0</v>
      </c>
      <c r="C58" s="6">
        <f>IF('2 - Lista upraw'!C66&lt;&gt;"",1,0)</f>
        <v>0</v>
      </c>
      <c r="D58" s="6">
        <f>IF('2 - Lista upraw'!D66&lt;&gt;"",1,0)</f>
        <v>0</v>
      </c>
      <c r="E58" s="6">
        <f>IF('2 - Lista upraw'!E66&lt;&gt;"",1,0)</f>
        <v>0</v>
      </c>
      <c r="F58" s="6">
        <f>IF('2 - Lista upraw'!F66&lt;&gt;"",1,0)</f>
        <v>0</v>
      </c>
      <c r="G58" s="6">
        <f>IF('2 - Lista upraw'!G66&lt;&gt;"",1,0)</f>
        <v>0</v>
      </c>
      <c r="H58" s="6">
        <f>IF('2 - Lista upraw'!H66&lt;&gt;"",1,0)</f>
        <v>0</v>
      </c>
      <c r="I58" s="6">
        <f>IF('2 - Lista upraw'!I66&lt;&gt;"",1,0)</f>
        <v>0</v>
      </c>
      <c r="J58" s="6">
        <f>IF('2 - Lista upraw'!J66&lt;&gt;"",1,0)</f>
        <v>0</v>
      </c>
      <c r="K58" s="6">
        <f>IF('2 - Lista upraw'!K66&lt;&gt;"",1,0)</f>
        <v>0</v>
      </c>
      <c r="L58" s="6">
        <f>IF('2 - Lista upraw'!L66&lt;&gt;"",1,0)</f>
        <v>0</v>
      </c>
      <c r="M58" s="6">
        <f>IF('2 - Lista upraw'!M66&lt;&gt;"",1,0)</f>
        <v>0</v>
      </c>
      <c r="N58" s="6">
        <f>IF('2 - Lista upraw'!N66&lt;&gt;"",1,0)</f>
        <v>0</v>
      </c>
      <c r="P58" s="6">
        <f t="shared" si="5"/>
        <v>0</v>
      </c>
      <c r="Q58" s="6">
        <f t="shared" si="6"/>
        <v>0</v>
      </c>
      <c r="R58" s="6" t="str">
        <f t="shared" si="3"/>
        <v/>
      </c>
      <c r="S58">
        <f>IF(SUM(P59:P$102)&gt;0,1,0)</f>
        <v>0</v>
      </c>
      <c r="T58">
        <f t="shared" si="4"/>
        <v>0</v>
      </c>
      <c r="U58">
        <f>IF('2 - Lista upraw'!D66&gt;'2 - Lista upraw'!C66,1,0)</f>
        <v>0</v>
      </c>
      <c r="V58">
        <f>IF('2 - Lista upraw'!L66&gt;'2 - Lista upraw'!C66,1,0)</f>
        <v>0</v>
      </c>
      <c r="W58">
        <f>IF('2 - Lista upraw'!L66&gt;'2 - Lista upraw'!D66,1,0)</f>
        <v>0</v>
      </c>
      <c r="X58">
        <f>IF(P58,IF(IFERROR(MATCH('2 - Lista upraw'!J66,Tab.GATUNKI[Gatunki],0),0)=0,1,0),0)</f>
        <v>0</v>
      </c>
    </row>
    <row r="59" spans="1:24" x14ac:dyDescent="0.3">
      <c r="A59" s="6">
        <f>IF('2 - Lista upraw'!A67&lt;&gt;"",1,0)</f>
        <v>0</v>
      </c>
      <c r="B59" s="6">
        <f>IF('2 - Lista upraw'!B67&lt;&gt;"",1,0)</f>
        <v>0</v>
      </c>
      <c r="C59" s="6">
        <f>IF('2 - Lista upraw'!C67&lt;&gt;"",1,0)</f>
        <v>0</v>
      </c>
      <c r="D59" s="6">
        <f>IF('2 - Lista upraw'!D67&lt;&gt;"",1,0)</f>
        <v>0</v>
      </c>
      <c r="E59" s="6">
        <f>IF('2 - Lista upraw'!E67&lt;&gt;"",1,0)</f>
        <v>0</v>
      </c>
      <c r="F59" s="6">
        <f>IF('2 - Lista upraw'!F67&lt;&gt;"",1,0)</f>
        <v>0</v>
      </c>
      <c r="G59" s="6">
        <f>IF('2 - Lista upraw'!G67&lt;&gt;"",1,0)</f>
        <v>0</v>
      </c>
      <c r="H59" s="6">
        <f>IF('2 - Lista upraw'!H67&lt;&gt;"",1,0)</f>
        <v>0</v>
      </c>
      <c r="I59" s="6">
        <f>IF('2 - Lista upraw'!I67&lt;&gt;"",1,0)</f>
        <v>0</v>
      </c>
      <c r="J59" s="6">
        <f>IF('2 - Lista upraw'!J67&lt;&gt;"",1,0)</f>
        <v>0</v>
      </c>
      <c r="K59" s="6">
        <f>IF('2 - Lista upraw'!K67&lt;&gt;"",1,0)</f>
        <v>0</v>
      </c>
      <c r="L59" s="6">
        <f>IF('2 - Lista upraw'!L67&lt;&gt;"",1,0)</f>
        <v>0</v>
      </c>
      <c r="M59" s="6">
        <f>IF('2 - Lista upraw'!M67&lt;&gt;"",1,0)</f>
        <v>0</v>
      </c>
      <c r="N59" s="6">
        <f>IF('2 - Lista upraw'!N67&lt;&gt;"",1,0)</f>
        <v>0</v>
      </c>
      <c r="P59" s="6">
        <f t="shared" si="5"/>
        <v>0</v>
      </c>
      <c r="Q59" s="6">
        <f t="shared" si="6"/>
        <v>0</v>
      </c>
      <c r="R59" s="6" t="str">
        <f t="shared" si="3"/>
        <v/>
      </c>
      <c r="S59">
        <f>IF(SUM(P60:P$102)&gt;0,1,0)</f>
        <v>0</v>
      </c>
      <c r="T59">
        <f t="shared" si="4"/>
        <v>0</v>
      </c>
      <c r="U59">
        <f>IF('2 - Lista upraw'!D67&gt;'2 - Lista upraw'!C67,1,0)</f>
        <v>0</v>
      </c>
      <c r="V59">
        <f>IF('2 - Lista upraw'!L67&gt;'2 - Lista upraw'!C67,1,0)</f>
        <v>0</v>
      </c>
      <c r="W59">
        <f>IF('2 - Lista upraw'!L67&gt;'2 - Lista upraw'!D67,1,0)</f>
        <v>0</v>
      </c>
      <c r="X59">
        <f>IF(P59,IF(IFERROR(MATCH('2 - Lista upraw'!J67,Tab.GATUNKI[Gatunki],0),0)=0,1,0),0)</f>
        <v>0</v>
      </c>
    </row>
    <row r="60" spans="1:24" x14ac:dyDescent="0.3">
      <c r="A60" s="6">
        <f>IF('2 - Lista upraw'!A68&lt;&gt;"",1,0)</f>
        <v>0</v>
      </c>
      <c r="B60" s="6">
        <f>IF('2 - Lista upraw'!B68&lt;&gt;"",1,0)</f>
        <v>0</v>
      </c>
      <c r="C60" s="6">
        <f>IF('2 - Lista upraw'!C68&lt;&gt;"",1,0)</f>
        <v>0</v>
      </c>
      <c r="D60" s="6">
        <f>IF('2 - Lista upraw'!D68&lt;&gt;"",1,0)</f>
        <v>0</v>
      </c>
      <c r="E60" s="6">
        <f>IF('2 - Lista upraw'!E68&lt;&gt;"",1,0)</f>
        <v>0</v>
      </c>
      <c r="F60" s="6">
        <f>IF('2 - Lista upraw'!F68&lt;&gt;"",1,0)</f>
        <v>0</v>
      </c>
      <c r="G60" s="6">
        <f>IF('2 - Lista upraw'!G68&lt;&gt;"",1,0)</f>
        <v>0</v>
      </c>
      <c r="H60" s="6">
        <f>IF('2 - Lista upraw'!H68&lt;&gt;"",1,0)</f>
        <v>0</v>
      </c>
      <c r="I60" s="6">
        <f>IF('2 - Lista upraw'!I68&lt;&gt;"",1,0)</f>
        <v>0</v>
      </c>
      <c r="J60" s="6">
        <f>IF('2 - Lista upraw'!J68&lt;&gt;"",1,0)</f>
        <v>0</v>
      </c>
      <c r="K60" s="6">
        <f>IF('2 - Lista upraw'!K68&lt;&gt;"",1,0)</f>
        <v>0</v>
      </c>
      <c r="L60" s="6">
        <f>IF('2 - Lista upraw'!L68&lt;&gt;"",1,0)</f>
        <v>0</v>
      </c>
      <c r="M60" s="6">
        <f>IF('2 - Lista upraw'!M68&lt;&gt;"",1,0)</f>
        <v>0</v>
      </c>
      <c r="N60" s="6">
        <f>IF('2 - Lista upraw'!N68&lt;&gt;"",1,0)</f>
        <v>0</v>
      </c>
      <c r="P60" s="6">
        <f t="shared" si="5"/>
        <v>0</v>
      </c>
      <c r="Q60" s="6">
        <f t="shared" si="6"/>
        <v>0</v>
      </c>
      <c r="R60" s="6" t="str">
        <f t="shared" si="3"/>
        <v/>
      </c>
      <c r="S60">
        <f>IF(SUM(P61:P$102)&gt;0,1,0)</f>
        <v>0</v>
      </c>
      <c r="T60">
        <f t="shared" si="4"/>
        <v>0</v>
      </c>
      <c r="U60">
        <f>IF('2 - Lista upraw'!D68&gt;'2 - Lista upraw'!C68,1,0)</f>
        <v>0</v>
      </c>
      <c r="V60">
        <f>IF('2 - Lista upraw'!L68&gt;'2 - Lista upraw'!C68,1,0)</f>
        <v>0</v>
      </c>
      <c r="W60">
        <f>IF('2 - Lista upraw'!L68&gt;'2 - Lista upraw'!D68,1,0)</f>
        <v>0</v>
      </c>
      <c r="X60">
        <f>IF(P60,IF(IFERROR(MATCH('2 - Lista upraw'!J68,Tab.GATUNKI[Gatunki],0),0)=0,1,0),0)</f>
        <v>0</v>
      </c>
    </row>
    <row r="61" spans="1:24" x14ac:dyDescent="0.3">
      <c r="A61" s="6">
        <f>IF('2 - Lista upraw'!A69&lt;&gt;"",1,0)</f>
        <v>0</v>
      </c>
      <c r="B61" s="6">
        <f>IF('2 - Lista upraw'!B69&lt;&gt;"",1,0)</f>
        <v>0</v>
      </c>
      <c r="C61" s="6">
        <f>IF('2 - Lista upraw'!C69&lt;&gt;"",1,0)</f>
        <v>0</v>
      </c>
      <c r="D61" s="6">
        <f>IF('2 - Lista upraw'!D69&lt;&gt;"",1,0)</f>
        <v>0</v>
      </c>
      <c r="E61" s="6">
        <f>IF('2 - Lista upraw'!E69&lt;&gt;"",1,0)</f>
        <v>0</v>
      </c>
      <c r="F61" s="6">
        <f>IF('2 - Lista upraw'!F69&lt;&gt;"",1,0)</f>
        <v>0</v>
      </c>
      <c r="G61" s="6">
        <f>IF('2 - Lista upraw'!G69&lt;&gt;"",1,0)</f>
        <v>0</v>
      </c>
      <c r="H61" s="6">
        <f>IF('2 - Lista upraw'!H69&lt;&gt;"",1,0)</f>
        <v>0</v>
      </c>
      <c r="I61" s="6">
        <f>IF('2 - Lista upraw'!I69&lt;&gt;"",1,0)</f>
        <v>0</v>
      </c>
      <c r="J61" s="6">
        <f>IF('2 - Lista upraw'!J69&lt;&gt;"",1,0)</f>
        <v>0</v>
      </c>
      <c r="K61" s="6">
        <f>IF('2 - Lista upraw'!K69&lt;&gt;"",1,0)</f>
        <v>0</v>
      </c>
      <c r="L61" s="6">
        <f>IF('2 - Lista upraw'!L69&lt;&gt;"",1,0)</f>
        <v>0</v>
      </c>
      <c r="M61" s="6">
        <f>IF('2 - Lista upraw'!M69&lt;&gt;"",1,0)</f>
        <v>0</v>
      </c>
      <c r="N61" s="6">
        <f>IF('2 - Lista upraw'!N69&lt;&gt;"",1,0)</f>
        <v>0</v>
      </c>
      <c r="P61" s="6">
        <f t="shared" si="5"/>
        <v>0</v>
      </c>
      <c r="Q61" s="6">
        <f t="shared" si="6"/>
        <v>0</v>
      </c>
      <c r="R61" s="6" t="str">
        <f t="shared" si="3"/>
        <v/>
      </c>
      <c r="S61">
        <f>IF(SUM(P62:P$102)&gt;0,1,0)</f>
        <v>0</v>
      </c>
      <c r="T61">
        <f t="shared" si="4"/>
        <v>0</v>
      </c>
      <c r="U61">
        <f>IF('2 - Lista upraw'!D69&gt;'2 - Lista upraw'!C69,1,0)</f>
        <v>0</v>
      </c>
      <c r="V61">
        <f>IF('2 - Lista upraw'!L69&gt;'2 - Lista upraw'!C69,1,0)</f>
        <v>0</v>
      </c>
      <c r="W61">
        <f>IF('2 - Lista upraw'!L69&gt;'2 - Lista upraw'!D69,1,0)</f>
        <v>0</v>
      </c>
      <c r="X61">
        <f>IF(P61,IF(IFERROR(MATCH('2 - Lista upraw'!J69,Tab.GATUNKI[Gatunki],0),0)=0,1,0),0)</f>
        <v>0</v>
      </c>
    </row>
    <row r="62" spans="1:24" x14ac:dyDescent="0.3">
      <c r="A62" s="6">
        <f>IF('2 - Lista upraw'!A70&lt;&gt;"",1,0)</f>
        <v>0</v>
      </c>
      <c r="B62" s="6">
        <f>IF('2 - Lista upraw'!B70&lt;&gt;"",1,0)</f>
        <v>0</v>
      </c>
      <c r="C62" s="6">
        <f>IF('2 - Lista upraw'!C70&lt;&gt;"",1,0)</f>
        <v>0</v>
      </c>
      <c r="D62" s="6">
        <f>IF('2 - Lista upraw'!D70&lt;&gt;"",1,0)</f>
        <v>0</v>
      </c>
      <c r="E62" s="6">
        <f>IF('2 - Lista upraw'!E70&lt;&gt;"",1,0)</f>
        <v>0</v>
      </c>
      <c r="F62" s="6">
        <f>IF('2 - Lista upraw'!F70&lt;&gt;"",1,0)</f>
        <v>0</v>
      </c>
      <c r="G62" s="6">
        <f>IF('2 - Lista upraw'!G70&lt;&gt;"",1,0)</f>
        <v>0</v>
      </c>
      <c r="H62" s="6">
        <f>IF('2 - Lista upraw'!H70&lt;&gt;"",1,0)</f>
        <v>0</v>
      </c>
      <c r="I62" s="6">
        <f>IF('2 - Lista upraw'!I70&lt;&gt;"",1,0)</f>
        <v>0</v>
      </c>
      <c r="J62" s="6">
        <f>IF('2 - Lista upraw'!J70&lt;&gt;"",1,0)</f>
        <v>0</v>
      </c>
      <c r="K62" s="6">
        <f>IF('2 - Lista upraw'!K70&lt;&gt;"",1,0)</f>
        <v>0</v>
      </c>
      <c r="L62" s="6">
        <f>IF('2 - Lista upraw'!L70&lt;&gt;"",1,0)</f>
        <v>0</v>
      </c>
      <c r="M62" s="6">
        <f>IF('2 - Lista upraw'!M70&lt;&gt;"",1,0)</f>
        <v>0</v>
      </c>
      <c r="N62" s="6">
        <f>IF('2 - Lista upraw'!N70&lt;&gt;"",1,0)</f>
        <v>0</v>
      </c>
      <c r="P62" s="6">
        <f t="shared" si="5"/>
        <v>0</v>
      </c>
      <c r="Q62" s="6">
        <f t="shared" si="6"/>
        <v>0</v>
      </c>
      <c r="R62" s="6" t="str">
        <f t="shared" si="3"/>
        <v/>
      </c>
      <c r="S62">
        <f>IF(SUM(P63:P$102)&gt;0,1,0)</f>
        <v>0</v>
      </c>
      <c r="T62">
        <f t="shared" si="4"/>
        <v>0</v>
      </c>
      <c r="U62">
        <f>IF('2 - Lista upraw'!D70&gt;'2 - Lista upraw'!C70,1,0)</f>
        <v>0</v>
      </c>
      <c r="V62">
        <f>IF('2 - Lista upraw'!L70&gt;'2 - Lista upraw'!C70,1,0)</f>
        <v>0</v>
      </c>
      <c r="W62">
        <f>IF('2 - Lista upraw'!L70&gt;'2 - Lista upraw'!D70,1,0)</f>
        <v>0</v>
      </c>
      <c r="X62">
        <f>IF(P62,IF(IFERROR(MATCH('2 - Lista upraw'!J70,Tab.GATUNKI[Gatunki],0),0)=0,1,0),0)</f>
        <v>0</v>
      </c>
    </row>
    <row r="63" spans="1:24" x14ac:dyDescent="0.3">
      <c r="A63" s="6">
        <f>IF('2 - Lista upraw'!A71&lt;&gt;"",1,0)</f>
        <v>0</v>
      </c>
      <c r="B63" s="6">
        <f>IF('2 - Lista upraw'!B71&lt;&gt;"",1,0)</f>
        <v>0</v>
      </c>
      <c r="C63" s="6">
        <f>IF('2 - Lista upraw'!C71&lt;&gt;"",1,0)</f>
        <v>0</v>
      </c>
      <c r="D63" s="6">
        <f>IF('2 - Lista upraw'!D71&lt;&gt;"",1,0)</f>
        <v>0</v>
      </c>
      <c r="E63" s="6">
        <f>IF('2 - Lista upraw'!E71&lt;&gt;"",1,0)</f>
        <v>0</v>
      </c>
      <c r="F63" s="6">
        <f>IF('2 - Lista upraw'!F71&lt;&gt;"",1,0)</f>
        <v>0</v>
      </c>
      <c r="G63" s="6">
        <f>IF('2 - Lista upraw'!G71&lt;&gt;"",1,0)</f>
        <v>0</v>
      </c>
      <c r="H63" s="6">
        <f>IF('2 - Lista upraw'!H71&lt;&gt;"",1,0)</f>
        <v>0</v>
      </c>
      <c r="I63" s="6">
        <f>IF('2 - Lista upraw'!I71&lt;&gt;"",1,0)</f>
        <v>0</v>
      </c>
      <c r="J63" s="6">
        <f>IF('2 - Lista upraw'!J71&lt;&gt;"",1,0)</f>
        <v>0</v>
      </c>
      <c r="K63" s="6">
        <f>IF('2 - Lista upraw'!K71&lt;&gt;"",1,0)</f>
        <v>0</v>
      </c>
      <c r="L63" s="6">
        <f>IF('2 - Lista upraw'!L71&lt;&gt;"",1,0)</f>
        <v>0</v>
      </c>
      <c r="M63" s="6">
        <f>IF('2 - Lista upraw'!M71&lt;&gt;"",1,0)</f>
        <v>0</v>
      </c>
      <c r="N63" s="6">
        <f>IF('2 - Lista upraw'!N71&lt;&gt;"",1,0)</f>
        <v>0</v>
      </c>
      <c r="P63" s="6">
        <f t="shared" si="5"/>
        <v>0</v>
      </c>
      <c r="Q63" s="6">
        <f t="shared" si="6"/>
        <v>0</v>
      </c>
      <c r="R63" s="6" t="str">
        <f t="shared" si="3"/>
        <v/>
      </c>
      <c r="S63">
        <f>IF(SUM(P64:P$102)&gt;0,1,0)</f>
        <v>0</v>
      </c>
      <c r="T63">
        <f t="shared" si="4"/>
        <v>0</v>
      </c>
      <c r="U63">
        <f>IF('2 - Lista upraw'!D71&gt;'2 - Lista upraw'!C71,1,0)</f>
        <v>0</v>
      </c>
      <c r="V63">
        <f>IF('2 - Lista upraw'!L71&gt;'2 - Lista upraw'!C71,1,0)</f>
        <v>0</v>
      </c>
      <c r="W63">
        <f>IF('2 - Lista upraw'!L71&gt;'2 - Lista upraw'!D71,1,0)</f>
        <v>0</v>
      </c>
      <c r="X63">
        <f>IF(P63,IF(IFERROR(MATCH('2 - Lista upraw'!J71,Tab.GATUNKI[Gatunki],0),0)=0,1,0),0)</f>
        <v>0</v>
      </c>
    </row>
    <row r="64" spans="1:24" x14ac:dyDescent="0.3">
      <c r="A64" s="6">
        <f>IF('2 - Lista upraw'!A72&lt;&gt;"",1,0)</f>
        <v>0</v>
      </c>
      <c r="B64" s="6">
        <f>IF('2 - Lista upraw'!B72&lt;&gt;"",1,0)</f>
        <v>0</v>
      </c>
      <c r="C64" s="6">
        <f>IF('2 - Lista upraw'!C72&lt;&gt;"",1,0)</f>
        <v>0</v>
      </c>
      <c r="D64" s="6">
        <f>IF('2 - Lista upraw'!D72&lt;&gt;"",1,0)</f>
        <v>0</v>
      </c>
      <c r="E64" s="6">
        <f>IF('2 - Lista upraw'!E72&lt;&gt;"",1,0)</f>
        <v>0</v>
      </c>
      <c r="F64" s="6">
        <f>IF('2 - Lista upraw'!F72&lt;&gt;"",1,0)</f>
        <v>0</v>
      </c>
      <c r="G64" s="6">
        <f>IF('2 - Lista upraw'!G72&lt;&gt;"",1,0)</f>
        <v>0</v>
      </c>
      <c r="H64" s="6">
        <f>IF('2 - Lista upraw'!H72&lt;&gt;"",1,0)</f>
        <v>0</v>
      </c>
      <c r="I64" s="6">
        <f>IF('2 - Lista upraw'!I72&lt;&gt;"",1,0)</f>
        <v>0</v>
      </c>
      <c r="J64" s="6">
        <f>IF('2 - Lista upraw'!J72&lt;&gt;"",1,0)</f>
        <v>0</v>
      </c>
      <c r="K64" s="6">
        <f>IF('2 - Lista upraw'!K72&lt;&gt;"",1,0)</f>
        <v>0</v>
      </c>
      <c r="L64" s="6">
        <f>IF('2 - Lista upraw'!L72&lt;&gt;"",1,0)</f>
        <v>0</v>
      </c>
      <c r="M64" s="6">
        <f>IF('2 - Lista upraw'!M72&lt;&gt;"",1,0)</f>
        <v>0</v>
      </c>
      <c r="N64" s="6">
        <f>IF('2 - Lista upraw'!N72&lt;&gt;"",1,0)</f>
        <v>0</v>
      </c>
      <c r="P64" s="6">
        <f t="shared" si="5"/>
        <v>0</v>
      </c>
      <c r="Q64" s="6">
        <f t="shared" si="6"/>
        <v>0</v>
      </c>
      <c r="R64" s="6" t="str">
        <f t="shared" si="3"/>
        <v/>
      </c>
      <c r="S64">
        <f>IF(SUM(P65:P$102)&gt;0,1,0)</f>
        <v>0</v>
      </c>
      <c r="T64">
        <f t="shared" si="4"/>
        <v>0</v>
      </c>
      <c r="U64">
        <f>IF('2 - Lista upraw'!D72&gt;'2 - Lista upraw'!C72,1,0)</f>
        <v>0</v>
      </c>
      <c r="V64">
        <f>IF('2 - Lista upraw'!L72&gt;'2 - Lista upraw'!C72,1,0)</f>
        <v>0</v>
      </c>
      <c r="W64">
        <f>IF('2 - Lista upraw'!L72&gt;'2 - Lista upraw'!D72,1,0)</f>
        <v>0</v>
      </c>
      <c r="X64">
        <f>IF(P64,IF(IFERROR(MATCH('2 - Lista upraw'!J72,Tab.GATUNKI[Gatunki],0),0)=0,1,0),0)</f>
        <v>0</v>
      </c>
    </row>
    <row r="65" spans="1:24" x14ac:dyDescent="0.3">
      <c r="A65" s="6">
        <f>IF('2 - Lista upraw'!A73&lt;&gt;"",1,0)</f>
        <v>0</v>
      </c>
      <c r="B65" s="6">
        <f>IF('2 - Lista upraw'!B73&lt;&gt;"",1,0)</f>
        <v>0</v>
      </c>
      <c r="C65" s="6">
        <f>IF('2 - Lista upraw'!C73&lt;&gt;"",1,0)</f>
        <v>0</v>
      </c>
      <c r="D65" s="6">
        <f>IF('2 - Lista upraw'!D73&lt;&gt;"",1,0)</f>
        <v>0</v>
      </c>
      <c r="E65" s="6">
        <f>IF('2 - Lista upraw'!E73&lt;&gt;"",1,0)</f>
        <v>0</v>
      </c>
      <c r="F65" s="6">
        <f>IF('2 - Lista upraw'!F73&lt;&gt;"",1,0)</f>
        <v>0</v>
      </c>
      <c r="G65" s="6">
        <f>IF('2 - Lista upraw'!G73&lt;&gt;"",1,0)</f>
        <v>0</v>
      </c>
      <c r="H65" s="6">
        <f>IF('2 - Lista upraw'!H73&lt;&gt;"",1,0)</f>
        <v>0</v>
      </c>
      <c r="I65" s="6">
        <f>IF('2 - Lista upraw'!I73&lt;&gt;"",1,0)</f>
        <v>0</v>
      </c>
      <c r="J65" s="6">
        <f>IF('2 - Lista upraw'!J73&lt;&gt;"",1,0)</f>
        <v>0</v>
      </c>
      <c r="K65" s="6">
        <f>IF('2 - Lista upraw'!K73&lt;&gt;"",1,0)</f>
        <v>0</v>
      </c>
      <c r="L65" s="6">
        <f>IF('2 - Lista upraw'!L73&lt;&gt;"",1,0)</f>
        <v>0</v>
      </c>
      <c r="M65" s="6">
        <f>IF('2 - Lista upraw'!M73&lt;&gt;"",1,0)</f>
        <v>0</v>
      </c>
      <c r="N65" s="6">
        <f>IF('2 - Lista upraw'!N73&lt;&gt;"",1,0)</f>
        <v>0</v>
      </c>
      <c r="P65" s="6">
        <f t="shared" si="5"/>
        <v>0</v>
      </c>
      <c r="Q65" s="6">
        <f t="shared" si="6"/>
        <v>0</v>
      </c>
      <c r="R65" s="6" t="str">
        <f t="shared" si="3"/>
        <v/>
      </c>
      <c r="S65">
        <f>IF(SUM(P66:P$102)&gt;0,1,0)</f>
        <v>0</v>
      </c>
      <c r="T65">
        <f t="shared" si="4"/>
        <v>0</v>
      </c>
      <c r="U65">
        <f>IF('2 - Lista upraw'!D73&gt;'2 - Lista upraw'!C73,1,0)</f>
        <v>0</v>
      </c>
      <c r="V65">
        <f>IF('2 - Lista upraw'!L73&gt;'2 - Lista upraw'!C73,1,0)</f>
        <v>0</v>
      </c>
      <c r="W65">
        <f>IF('2 - Lista upraw'!L73&gt;'2 - Lista upraw'!D73,1,0)</f>
        <v>0</v>
      </c>
      <c r="X65">
        <f>IF(P65,IF(IFERROR(MATCH('2 - Lista upraw'!J73,Tab.GATUNKI[Gatunki],0),0)=0,1,0),0)</f>
        <v>0</v>
      </c>
    </row>
    <row r="66" spans="1:24" x14ac:dyDescent="0.3">
      <c r="A66" s="6">
        <f>IF('2 - Lista upraw'!A74&lt;&gt;"",1,0)</f>
        <v>0</v>
      </c>
      <c r="B66" s="6">
        <f>IF('2 - Lista upraw'!B74&lt;&gt;"",1,0)</f>
        <v>0</v>
      </c>
      <c r="C66" s="6">
        <f>IF('2 - Lista upraw'!C74&lt;&gt;"",1,0)</f>
        <v>0</v>
      </c>
      <c r="D66" s="6">
        <f>IF('2 - Lista upraw'!D74&lt;&gt;"",1,0)</f>
        <v>0</v>
      </c>
      <c r="E66" s="6">
        <f>IF('2 - Lista upraw'!E74&lt;&gt;"",1,0)</f>
        <v>0</v>
      </c>
      <c r="F66" s="6">
        <f>IF('2 - Lista upraw'!F74&lt;&gt;"",1,0)</f>
        <v>0</v>
      </c>
      <c r="G66" s="6">
        <f>IF('2 - Lista upraw'!G74&lt;&gt;"",1,0)</f>
        <v>0</v>
      </c>
      <c r="H66" s="6">
        <f>IF('2 - Lista upraw'!H74&lt;&gt;"",1,0)</f>
        <v>0</v>
      </c>
      <c r="I66" s="6">
        <f>IF('2 - Lista upraw'!I74&lt;&gt;"",1,0)</f>
        <v>0</v>
      </c>
      <c r="J66" s="6">
        <f>IF('2 - Lista upraw'!J74&lt;&gt;"",1,0)</f>
        <v>0</v>
      </c>
      <c r="K66" s="6">
        <f>IF('2 - Lista upraw'!K74&lt;&gt;"",1,0)</f>
        <v>0</v>
      </c>
      <c r="L66" s="6">
        <f>IF('2 - Lista upraw'!L74&lt;&gt;"",1,0)</f>
        <v>0</v>
      </c>
      <c r="M66" s="6">
        <f>IF('2 - Lista upraw'!M74&lt;&gt;"",1,0)</f>
        <v>0</v>
      </c>
      <c r="N66" s="6">
        <f>IF('2 - Lista upraw'!N74&lt;&gt;"",1,0)</f>
        <v>0</v>
      </c>
      <c r="P66" s="6">
        <f t="shared" si="5"/>
        <v>0</v>
      </c>
      <c r="Q66" s="6">
        <f t="shared" si="6"/>
        <v>0</v>
      </c>
      <c r="R66" s="6" t="str">
        <f t="shared" si="3"/>
        <v/>
      </c>
      <c r="S66">
        <f>IF(SUM(P67:P$102)&gt;0,1,0)</f>
        <v>0</v>
      </c>
      <c r="T66">
        <f t="shared" si="4"/>
        <v>0</v>
      </c>
      <c r="U66">
        <f>IF('2 - Lista upraw'!D74&gt;'2 - Lista upraw'!C74,1,0)</f>
        <v>0</v>
      </c>
      <c r="V66">
        <f>IF('2 - Lista upraw'!L74&gt;'2 - Lista upraw'!C74,1,0)</f>
        <v>0</v>
      </c>
      <c r="W66">
        <f>IF('2 - Lista upraw'!L74&gt;'2 - Lista upraw'!D74,1,0)</f>
        <v>0</v>
      </c>
      <c r="X66">
        <f>IF(P66,IF(IFERROR(MATCH('2 - Lista upraw'!J74,Tab.GATUNKI[Gatunki],0),0)=0,1,0),0)</f>
        <v>0</v>
      </c>
    </row>
    <row r="67" spans="1:24" x14ac:dyDescent="0.3">
      <c r="A67" s="6">
        <f>IF('2 - Lista upraw'!A75&lt;&gt;"",1,0)</f>
        <v>0</v>
      </c>
      <c r="B67" s="6">
        <f>IF('2 - Lista upraw'!B75&lt;&gt;"",1,0)</f>
        <v>0</v>
      </c>
      <c r="C67" s="6">
        <f>IF('2 - Lista upraw'!C75&lt;&gt;"",1,0)</f>
        <v>0</v>
      </c>
      <c r="D67" s="6">
        <f>IF('2 - Lista upraw'!D75&lt;&gt;"",1,0)</f>
        <v>0</v>
      </c>
      <c r="E67" s="6">
        <f>IF('2 - Lista upraw'!E75&lt;&gt;"",1,0)</f>
        <v>0</v>
      </c>
      <c r="F67" s="6">
        <f>IF('2 - Lista upraw'!F75&lt;&gt;"",1,0)</f>
        <v>0</v>
      </c>
      <c r="G67" s="6">
        <f>IF('2 - Lista upraw'!G75&lt;&gt;"",1,0)</f>
        <v>0</v>
      </c>
      <c r="H67" s="6">
        <f>IF('2 - Lista upraw'!H75&lt;&gt;"",1,0)</f>
        <v>0</v>
      </c>
      <c r="I67" s="6">
        <f>IF('2 - Lista upraw'!I75&lt;&gt;"",1,0)</f>
        <v>0</v>
      </c>
      <c r="J67" s="6">
        <f>IF('2 - Lista upraw'!J75&lt;&gt;"",1,0)</f>
        <v>0</v>
      </c>
      <c r="K67" s="6">
        <f>IF('2 - Lista upraw'!K75&lt;&gt;"",1,0)</f>
        <v>0</v>
      </c>
      <c r="L67" s="6">
        <f>IF('2 - Lista upraw'!L75&lt;&gt;"",1,0)</f>
        <v>0</v>
      </c>
      <c r="M67" s="6">
        <f>IF('2 - Lista upraw'!M75&lt;&gt;"",1,0)</f>
        <v>0</v>
      </c>
      <c r="N67" s="6">
        <f>IF('2 - Lista upraw'!N75&lt;&gt;"",1,0)</f>
        <v>0</v>
      </c>
      <c r="P67" s="6">
        <f t="shared" si="5"/>
        <v>0</v>
      </c>
      <c r="Q67" s="6">
        <f t="shared" si="6"/>
        <v>0</v>
      </c>
      <c r="R67" s="6" t="str">
        <f t="shared" si="3"/>
        <v/>
      </c>
      <c r="S67">
        <f>IF(SUM(P68:P$102)&gt;0,1,0)</f>
        <v>0</v>
      </c>
      <c r="T67">
        <f t="shared" si="4"/>
        <v>0</v>
      </c>
      <c r="U67">
        <f>IF('2 - Lista upraw'!D75&gt;'2 - Lista upraw'!C75,1,0)</f>
        <v>0</v>
      </c>
      <c r="V67">
        <f>IF('2 - Lista upraw'!L75&gt;'2 - Lista upraw'!C75,1,0)</f>
        <v>0</v>
      </c>
      <c r="W67">
        <f>IF('2 - Lista upraw'!L75&gt;'2 - Lista upraw'!D75,1,0)</f>
        <v>0</v>
      </c>
      <c r="X67">
        <f>IF(P67,IF(IFERROR(MATCH('2 - Lista upraw'!J75,Tab.GATUNKI[Gatunki],0),0)=0,1,0),0)</f>
        <v>0</v>
      </c>
    </row>
    <row r="68" spans="1:24" x14ac:dyDescent="0.3">
      <c r="A68" s="6">
        <f>IF('2 - Lista upraw'!A76&lt;&gt;"",1,0)</f>
        <v>0</v>
      </c>
      <c r="B68" s="6">
        <f>IF('2 - Lista upraw'!B76&lt;&gt;"",1,0)</f>
        <v>0</v>
      </c>
      <c r="C68" s="6">
        <f>IF('2 - Lista upraw'!C76&lt;&gt;"",1,0)</f>
        <v>0</v>
      </c>
      <c r="D68" s="6">
        <f>IF('2 - Lista upraw'!D76&lt;&gt;"",1,0)</f>
        <v>0</v>
      </c>
      <c r="E68" s="6">
        <f>IF('2 - Lista upraw'!E76&lt;&gt;"",1,0)</f>
        <v>0</v>
      </c>
      <c r="F68" s="6">
        <f>IF('2 - Lista upraw'!F76&lt;&gt;"",1,0)</f>
        <v>0</v>
      </c>
      <c r="G68" s="6">
        <f>IF('2 - Lista upraw'!G76&lt;&gt;"",1,0)</f>
        <v>0</v>
      </c>
      <c r="H68" s="6">
        <f>IF('2 - Lista upraw'!H76&lt;&gt;"",1,0)</f>
        <v>0</v>
      </c>
      <c r="I68" s="6">
        <f>IF('2 - Lista upraw'!I76&lt;&gt;"",1,0)</f>
        <v>0</v>
      </c>
      <c r="J68" s="6">
        <f>IF('2 - Lista upraw'!J76&lt;&gt;"",1,0)</f>
        <v>0</v>
      </c>
      <c r="K68" s="6">
        <f>IF('2 - Lista upraw'!K76&lt;&gt;"",1,0)</f>
        <v>0</v>
      </c>
      <c r="L68" s="6">
        <f>IF('2 - Lista upraw'!L76&lt;&gt;"",1,0)</f>
        <v>0</v>
      </c>
      <c r="M68" s="6">
        <f>IF('2 - Lista upraw'!M76&lt;&gt;"",1,0)</f>
        <v>0</v>
      </c>
      <c r="N68" s="6">
        <f>IF('2 - Lista upraw'!N76&lt;&gt;"",1,0)</f>
        <v>0</v>
      </c>
      <c r="P68" s="6">
        <f t="shared" si="5"/>
        <v>0</v>
      </c>
      <c r="Q68" s="6">
        <f t="shared" si="6"/>
        <v>0</v>
      </c>
      <c r="R68" s="6" t="str">
        <f t="shared" ref="R68:R102" si="7">IF(P68,IF(AND(Q68=13,SUM(U68:X68)=0),1,0),"")</f>
        <v/>
      </c>
      <c r="S68">
        <f>IF(SUM(P69:P$102)&gt;0,1,0)</f>
        <v>0</v>
      </c>
      <c r="T68">
        <f t="shared" ref="T68:T102" si="8">IF(AND(P68=0,S68=1),1,0)</f>
        <v>0</v>
      </c>
      <c r="U68">
        <f>IF('2 - Lista upraw'!D76&gt;'2 - Lista upraw'!C76,1,0)</f>
        <v>0</v>
      </c>
      <c r="V68">
        <f>IF('2 - Lista upraw'!L76&gt;'2 - Lista upraw'!C76,1,0)</f>
        <v>0</v>
      </c>
      <c r="W68">
        <f>IF('2 - Lista upraw'!L76&gt;'2 - Lista upraw'!D76,1,0)</f>
        <v>0</v>
      </c>
      <c r="X68">
        <f>IF(P68,IF(IFERROR(MATCH('2 - Lista upraw'!J76,Tab.GATUNKI[Gatunki],0),0)=0,1,0),0)</f>
        <v>0</v>
      </c>
    </row>
    <row r="69" spans="1:24" x14ac:dyDescent="0.3">
      <c r="A69" s="6">
        <f>IF('2 - Lista upraw'!A77&lt;&gt;"",1,0)</f>
        <v>0</v>
      </c>
      <c r="B69" s="6">
        <f>IF('2 - Lista upraw'!B77&lt;&gt;"",1,0)</f>
        <v>0</v>
      </c>
      <c r="C69" s="6">
        <f>IF('2 - Lista upraw'!C77&lt;&gt;"",1,0)</f>
        <v>0</v>
      </c>
      <c r="D69" s="6">
        <f>IF('2 - Lista upraw'!D77&lt;&gt;"",1,0)</f>
        <v>0</v>
      </c>
      <c r="E69" s="6">
        <f>IF('2 - Lista upraw'!E77&lt;&gt;"",1,0)</f>
        <v>0</v>
      </c>
      <c r="F69" s="6">
        <f>IF('2 - Lista upraw'!F77&lt;&gt;"",1,0)</f>
        <v>0</v>
      </c>
      <c r="G69" s="6">
        <f>IF('2 - Lista upraw'!G77&lt;&gt;"",1,0)</f>
        <v>0</v>
      </c>
      <c r="H69" s="6">
        <f>IF('2 - Lista upraw'!H77&lt;&gt;"",1,0)</f>
        <v>0</v>
      </c>
      <c r="I69" s="6">
        <f>IF('2 - Lista upraw'!I77&lt;&gt;"",1,0)</f>
        <v>0</v>
      </c>
      <c r="J69" s="6">
        <f>IF('2 - Lista upraw'!J77&lt;&gt;"",1,0)</f>
        <v>0</v>
      </c>
      <c r="K69" s="6">
        <f>IF('2 - Lista upraw'!K77&lt;&gt;"",1,0)</f>
        <v>0</v>
      </c>
      <c r="L69" s="6">
        <f>IF('2 - Lista upraw'!L77&lt;&gt;"",1,0)</f>
        <v>0</v>
      </c>
      <c r="M69" s="6">
        <f>IF('2 - Lista upraw'!M77&lt;&gt;"",1,0)</f>
        <v>0</v>
      </c>
      <c r="N69" s="6">
        <f>IF('2 - Lista upraw'!N77&lt;&gt;"",1,0)</f>
        <v>0</v>
      </c>
      <c r="P69" s="6">
        <f t="shared" si="5"/>
        <v>0</v>
      </c>
      <c r="Q69" s="6">
        <f t="shared" si="6"/>
        <v>0</v>
      </c>
      <c r="R69" s="6" t="str">
        <f t="shared" si="7"/>
        <v/>
      </c>
      <c r="S69">
        <f>IF(SUM(P70:P$102)&gt;0,1,0)</f>
        <v>0</v>
      </c>
      <c r="T69">
        <f t="shared" si="8"/>
        <v>0</v>
      </c>
      <c r="U69">
        <f>IF('2 - Lista upraw'!D77&gt;'2 - Lista upraw'!C77,1,0)</f>
        <v>0</v>
      </c>
      <c r="V69">
        <f>IF('2 - Lista upraw'!L77&gt;'2 - Lista upraw'!C77,1,0)</f>
        <v>0</v>
      </c>
      <c r="W69">
        <f>IF('2 - Lista upraw'!L77&gt;'2 - Lista upraw'!D77,1,0)</f>
        <v>0</v>
      </c>
      <c r="X69">
        <f>IF(P69,IF(IFERROR(MATCH('2 - Lista upraw'!J77,Tab.GATUNKI[Gatunki],0),0)=0,1,0),0)</f>
        <v>0</v>
      </c>
    </row>
    <row r="70" spans="1:24" x14ac:dyDescent="0.3">
      <c r="A70" s="6">
        <f>IF('2 - Lista upraw'!A78&lt;&gt;"",1,0)</f>
        <v>0</v>
      </c>
      <c r="B70" s="6">
        <f>IF('2 - Lista upraw'!B78&lt;&gt;"",1,0)</f>
        <v>0</v>
      </c>
      <c r="C70" s="6">
        <f>IF('2 - Lista upraw'!C78&lt;&gt;"",1,0)</f>
        <v>0</v>
      </c>
      <c r="D70" s="6">
        <f>IF('2 - Lista upraw'!D78&lt;&gt;"",1,0)</f>
        <v>0</v>
      </c>
      <c r="E70" s="6">
        <f>IF('2 - Lista upraw'!E78&lt;&gt;"",1,0)</f>
        <v>0</v>
      </c>
      <c r="F70" s="6">
        <f>IF('2 - Lista upraw'!F78&lt;&gt;"",1,0)</f>
        <v>0</v>
      </c>
      <c r="G70" s="6">
        <f>IF('2 - Lista upraw'!G78&lt;&gt;"",1,0)</f>
        <v>0</v>
      </c>
      <c r="H70" s="6">
        <f>IF('2 - Lista upraw'!H78&lt;&gt;"",1,0)</f>
        <v>0</v>
      </c>
      <c r="I70" s="6">
        <f>IF('2 - Lista upraw'!I78&lt;&gt;"",1,0)</f>
        <v>0</v>
      </c>
      <c r="J70" s="6">
        <f>IF('2 - Lista upraw'!J78&lt;&gt;"",1,0)</f>
        <v>0</v>
      </c>
      <c r="K70" s="6">
        <f>IF('2 - Lista upraw'!K78&lt;&gt;"",1,0)</f>
        <v>0</v>
      </c>
      <c r="L70" s="6">
        <f>IF('2 - Lista upraw'!L78&lt;&gt;"",1,0)</f>
        <v>0</v>
      </c>
      <c r="M70" s="6">
        <f>IF('2 - Lista upraw'!M78&lt;&gt;"",1,0)</f>
        <v>0</v>
      </c>
      <c r="N70" s="6">
        <f>IF('2 - Lista upraw'!N78&lt;&gt;"",1,0)</f>
        <v>0</v>
      </c>
      <c r="P70" s="6">
        <f t="shared" si="5"/>
        <v>0</v>
      </c>
      <c r="Q70" s="6">
        <f t="shared" si="6"/>
        <v>0</v>
      </c>
      <c r="R70" s="6" t="str">
        <f t="shared" si="7"/>
        <v/>
      </c>
      <c r="S70">
        <f>IF(SUM(P71:P$102)&gt;0,1,0)</f>
        <v>0</v>
      </c>
      <c r="T70">
        <f t="shared" si="8"/>
        <v>0</v>
      </c>
      <c r="U70">
        <f>IF('2 - Lista upraw'!D78&gt;'2 - Lista upraw'!C78,1,0)</f>
        <v>0</v>
      </c>
      <c r="V70">
        <f>IF('2 - Lista upraw'!L78&gt;'2 - Lista upraw'!C78,1,0)</f>
        <v>0</v>
      </c>
      <c r="W70">
        <f>IF('2 - Lista upraw'!L78&gt;'2 - Lista upraw'!D78,1,0)</f>
        <v>0</v>
      </c>
      <c r="X70">
        <f>IF(P70,IF(IFERROR(MATCH('2 - Lista upraw'!J78,Tab.GATUNKI[Gatunki],0),0)=0,1,0),0)</f>
        <v>0</v>
      </c>
    </row>
    <row r="71" spans="1:24" x14ac:dyDescent="0.3">
      <c r="A71" s="6">
        <f>IF('2 - Lista upraw'!A79&lt;&gt;"",1,0)</f>
        <v>0</v>
      </c>
      <c r="B71" s="6">
        <f>IF('2 - Lista upraw'!B79&lt;&gt;"",1,0)</f>
        <v>0</v>
      </c>
      <c r="C71" s="6">
        <f>IF('2 - Lista upraw'!C79&lt;&gt;"",1,0)</f>
        <v>0</v>
      </c>
      <c r="D71" s="6">
        <f>IF('2 - Lista upraw'!D79&lt;&gt;"",1,0)</f>
        <v>0</v>
      </c>
      <c r="E71" s="6">
        <f>IF('2 - Lista upraw'!E79&lt;&gt;"",1,0)</f>
        <v>0</v>
      </c>
      <c r="F71" s="6">
        <f>IF('2 - Lista upraw'!F79&lt;&gt;"",1,0)</f>
        <v>0</v>
      </c>
      <c r="G71" s="6">
        <f>IF('2 - Lista upraw'!G79&lt;&gt;"",1,0)</f>
        <v>0</v>
      </c>
      <c r="H71" s="6">
        <f>IF('2 - Lista upraw'!H79&lt;&gt;"",1,0)</f>
        <v>0</v>
      </c>
      <c r="I71" s="6">
        <f>IF('2 - Lista upraw'!I79&lt;&gt;"",1,0)</f>
        <v>0</v>
      </c>
      <c r="J71" s="6">
        <f>IF('2 - Lista upraw'!J79&lt;&gt;"",1,0)</f>
        <v>0</v>
      </c>
      <c r="K71" s="6">
        <f>IF('2 - Lista upraw'!K79&lt;&gt;"",1,0)</f>
        <v>0</v>
      </c>
      <c r="L71" s="6">
        <f>IF('2 - Lista upraw'!L79&lt;&gt;"",1,0)</f>
        <v>0</v>
      </c>
      <c r="M71" s="6">
        <f>IF('2 - Lista upraw'!M79&lt;&gt;"",1,0)</f>
        <v>0</v>
      </c>
      <c r="N71" s="6">
        <f>IF('2 - Lista upraw'!N79&lt;&gt;"",1,0)</f>
        <v>0</v>
      </c>
      <c r="P71" s="6">
        <f t="shared" si="5"/>
        <v>0</v>
      </c>
      <c r="Q71" s="6">
        <f t="shared" si="6"/>
        <v>0</v>
      </c>
      <c r="R71" s="6" t="str">
        <f t="shared" si="7"/>
        <v/>
      </c>
      <c r="S71">
        <f>IF(SUM(P72:P$102)&gt;0,1,0)</f>
        <v>0</v>
      </c>
      <c r="T71">
        <f t="shared" si="8"/>
        <v>0</v>
      </c>
      <c r="U71">
        <f>IF('2 - Lista upraw'!D79&gt;'2 - Lista upraw'!C79,1,0)</f>
        <v>0</v>
      </c>
      <c r="V71">
        <f>IF('2 - Lista upraw'!L79&gt;'2 - Lista upraw'!C79,1,0)</f>
        <v>0</v>
      </c>
      <c r="W71">
        <f>IF('2 - Lista upraw'!L79&gt;'2 - Lista upraw'!D79,1,0)</f>
        <v>0</v>
      </c>
      <c r="X71">
        <f>IF(P71,IF(IFERROR(MATCH('2 - Lista upraw'!J79,Tab.GATUNKI[Gatunki],0),0)=0,1,0),0)</f>
        <v>0</v>
      </c>
    </row>
    <row r="72" spans="1:24" x14ac:dyDescent="0.3">
      <c r="A72" s="6">
        <f>IF('2 - Lista upraw'!A80&lt;&gt;"",1,0)</f>
        <v>0</v>
      </c>
      <c r="B72" s="6">
        <f>IF('2 - Lista upraw'!B80&lt;&gt;"",1,0)</f>
        <v>0</v>
      </c>
      <c r="C72" s="6">
        <f>IF('2 - Lista upraw'!C80&lt;&gt;"",1,0)</f>
        <v>0</v>
      </c>
      <c r="D72" s="6">
        <f>IF('2 - Lista upraw'!D80&lt;&gt;"",1,0)</f>
        <v>0</v>
      </c>
      <c r="E72" s="6">
        <f>IF('2 - Lista upraw'!E80&lt;&gt;"",1,0)</f>
        <v>0</v>
      </c>
      <c r="F72" s="6">
        <f>IF('2 - Lista upraw'!F80&lt;&gt;"",1,0)</f>
        <v>0</v>
      </c>
      <c r="G72" s="6">
        <f>IF('2 - Lista upraw'!G80&lt;&gt;"",1,0)</f>
        <v>0</v>
      </c>
      <c r="H72" s="6">
        <f>IF('2 - Lista upraw'!H80&lt;&gt;"",1,0)</f>
        <v>0</v>
      </c>
      <c r="I72" s="6">
        <f>IF('2 - Lista upraw'!I80&lt;&gt;"",1,0)</f>
        <v>0</v>
      </c>
      <c r="J72" s="6">
        <f>IF('2 - Lista upraw'!J80&lt;&gt;"",1,0)</f>
        <v>0</v>
      </c>
      <c r="K72" s="6">
        <f>IF('2 - Lista upraw'!K80&lt;&gt;"",1,0)</f>
        <v>0</v>
      </c>
      <c r="L72" s="6">
        <f>IF('2 - Lista upraw'!L80&lt;&gt;"",1,0)</f>
        <v>0</v>
      </c>
      <c r="M72" s="6">
        <f>IF('2 - Lista upraw'!M80&lt;&gt;"",1,0)</f>
        <v>0</v>
      </c>
      <c r="N72" s="6">
        <f>IF('2 - Lista upraw'!N80&lt;&gt;"",1,0)</f>
        <v>0</v>
      </c>
      <c r="P72" s="6">
        <f t="shared" si="5"/>
        <v>0</v>
      </c>
      <c r="Q72" s="6">
        <f t="shared" si="6"/>
        <v>0</v>
      </c>
      <c r="R72" s="6" t="str">
        <f t="shared" si="7"/>
        <v/>
      </c>
      <c r="S72">
        <f>IF(SUM(P73:P$102)&gt;0,1,0)</f>
        <v>0</v>
      </c>
      <c r="T72">
        <f t="shared" si="8"/>
        <v>0</v>
      </c>
      <c r="U72">
        <f>IF('2 - Lista upraw'!D80&gt;'2 - Lista upraw'!C80,1,0)</f>
        <v>0</v>
      </c>
      <c r="V72">
        <f>IF('2 - Lista upraw'!L80&gt;'2 - Lista upraw'!C80,1,0)</f>
        <v>0</v>
      </c>
      <c r="W72">
        <f>IF('2 - Lista upraw'!L80&gt;'2 - Lista upraw'!D80,1,0)</f>
        <v>0</v>
      </c>
      <c r="X72">
        <f>IF(P72,IF(IFERROR(MATCH('2 - Lista upraw'!J80,Tab.GATUNKI[Gatunki],0),0)=0,1,0),0)</f>
        <v>0</v>
      </c>
    </row>
    <row r="73" spans="1:24" x14ac:dyDescent="0.3">
      <c r="A73" s="6">
        <f>IF('2 - Lista upraw'!A81&lt;&gt;"",1,0)</f>
        <v>0</v>
      </c>
      <c r="B73" s="6">
        <f>IF('2 - Lista upraw'!B81&lt;&gt;"",1,0)</f>
        <v>0</v>
      </c>
      <c r="C73" s="6">
        <f>IF('2 - Lista upraw'!C81&lt;&gt;"",1,0)</f>
        <v>0</v>
      </c>
      <c r="D73" s="6">
        <f>IF('2 - Lista upraw'!D81&lt;&gt;"",1,0)</f>
        <v>0</v>
      </c>
      <c r="E73" s="6">
        <f>IF('2 - Lista upraw'!E81&lt;&gt;"",1,0)</f>
        <v>0</v>
      </c>
      <c r="F73" s="6">
        <f>IF('2 - Lista upraw'!F81&lt;&gt;"",1,0)</f>
        <v>0</v>
      </c>
      <c r="G73" s="6">
        <f>IF('2 - Lista upraw'!G81&lt;&gt;"",1,0)</f>
        <v>0</v>
      </c>
      <c r="H73" s="6">
        <f>IF('2 - Lista upraw'!H81&lt;&gt;"",1,0)</f>
        <v>0</v>
      </c>
      <c r="I73" s="6">
        <f>IF('2 - Lista upraw'!I81&lt;&gt;"",1,0)</f>
        <v>0</v>
      </c>
      <c r="J73" s="6">
        <f>IF('2 - Lista upraw'!J81&lt;&gt;"",1,0)</f>
        <v>0</v>
      </c>
      <c r="K73" s="6">
        <f>IF('2 - Lista upraw'!K81&lt;&gt;"",1,0)</f>
        <v>0</v>
      </c>
      <c r="L73" s="6">
        <f>IF('2 - Lista upraw'!L81&lt;&gt;"",1,0)</f>
        <v>0</v>
      </c>
      <c r="M73" s="6">
        <f>IF('2 - Lista upraw'!M81&lt;&gt;"",1,0)</f>
        <v>0</v>
      </c>
      <c r="N73" s="6">
        <f>IF('2 - Lista upraw'!N81&lt;&gt;"",1,0)</f>
        <v>0</v>
      </c>
      <c r="P73" s="6">
        <f t="shared" si="5"/>
        <v>0</v>
      </c>
      <c r="Q73" s="6">
        <f t="shared" si="6"/>
        <v>0</v>
      </c>
      <c r="R73" s="6" t="str">
        <f t="shared" si="7"/>
        <v/>
      </c>
      <c r="S73">
        <f>IF(SUM(P74:P$102)&gt;0,1,0)</f>
        <v>0</v>
      </c>
      <c r="T73">
        <f t="shared" si="8"/>
        <v>0</v>
      </c>
      <c r="U73">
        <f>IF('2 - Lista upraw'!D81&gt;'2 - Lista upraw'!C81,1,0)</f>
        <v>0</v>
      </c>
      <c r="V73">
        <f>IF('2 - Lista upraw'!L81&gt;'2 - Lista upraw'!C81,1,0)</f>
        <v>0</v>
      </c>
      <c r="W73">
        <f>IF('2 - Lista upraw'!L81&gt;'2 - Lista upraw'!D81,1,0)</f>
        <v>0</v>
      </c>
      <c r="X73">
        <f>IF(P73,IF(IFERROR(MATCH('2 - Lista upraw'!J81,Tab.GATUNKI[Gatunki],0),0)=0,1,0),0)</f>
        <v>0</v>
      </c>
    </row>
    <row r="74" spans="1:24" x14ac:dyDescent="0.3">
      <c r="A74" s="6">
        <f>IF('2 - Lista upraw'!A82&lt;&gt;"",1,0)</f>
        <v>0</v>
      </c>
      <c r="B74" s="6">
        <f>IF('2 - Lista upraw'!B82&lt;&gt;"",1,0)</f>
        <v>0</v>
      </c>
      <c r="C74" s="6">
        <f>IF('2 - Lista upraw'!C82&lt;&gt;"",1,0)</f>
        <v>0</v>
      </c>
      <c r="D74" s="6">
        <f>IF('2 - Lista upraw'!D82&lt;&gt;"",1,0)</f>
        <v>0</v>
      </c>
      <c r="E74" s="6">
        <f>IF('2 - Lista upraw'!E82&lt;&gt;"",1,0)</f>
        <v>0</v>
      </c>
      <c r="F74" s="6">
        <f>IF('2 - Lista upraw'!F82&lt;&gt;"",1,0)</f>
        <v>0</v>
      </c>
      <c r="G74" s="6">
        <f>IF('2 - Lista upraw'!G82&lt;&gt;"",1,0)</f>
        <v>0</v>
      </c>
      <c r="H74" s="6">
        <f>IF('2 - Lista upraw'!H82&lt;&gt;"",1,0)</f>
        <v>0</v>
      </c>
      <c r="I74" s="6">
        <f>IF('2 - Lista upraw'!I82&lt;&gt;"",1,0)</f>
        <v>0</v>
      </c>
      <c r="J74" s="6">
        <f>IF('2 - Lista upraw'!J82&lt;&gt;"",1,0)</f>
        <v>0</v>
      </c>
      <c r="K74" s="6">
        <f>IF('2 - Lista upraw'!K82&lt;&gt;"",1,0)</f>
        <v>0</v>
      </c>
      <c r="L74" s="6">
        <f>IF('2 - Lista upraw'!L82&lt;&gt;"",1,0)</f>
        <v>0</v>
      </c>
      <c r="M74" s="6">
        <f>IF('2 - Lista upraw'!M82&lt;&gt;"",1,0)</f>
        <v>0</v>
      </c>
      <c r="N74" s="6">
        <f>IF('2 - Lista upraw'!N82&lt;&gt;"",1,0)</f>
        <v>0</v>
      </c>
      <c r="P74" s="6">
        <f t="shared" si="5"/>
        <v>0</v>
      </c>
      <c r="Q74" s="6">
        <f t="shared" si="6"/>
        <v>0</v>
      </c>
      <c r="R74" s="6" t="str">
        <f t="shared" si="7"/>
        <v/>
      </c>
      <c r="S74">
        <f>IF(SUM(P75:P$102)&gt;0,1,0)</f>
        <v>0</v>
      </c>
      <c r="T74">
        <f t="shared" si="8"/>
        <v>0</v>
      </c>
      <c r="U74">
        <f>IF('2 - Lista upraw'!D82&gt;'2 - Lista upraw'!C82,1,0)</f>
        <v>0</v>
      </c>
      <c r="V74">
        <f>IF('2 - Lista upraw'!L82&gt;'2 - Lista upraw'!C82,1,0)</f>
        <v>0</v>
      </c>
      <c r="W74">
        <f>IF('2 - Lista upraw'!L82&gt;'2 - Lista upraw'!D82,1,0)</f>
        <v>0</v>
      </c>
      <c r="X74">
        <f>IF(P74,IF(IFERROR(MATCH('2 - Lista upraw'!J82,Tab.GATUNKI[Gatunki],0),0)=0,1,0),0)</f>
        <v>0</v>
      </c>
    </row>
    <row r="75" spans="1:24" x14ac:dyDescent="0.3">
      <c r="A75" s="6">
        <f>IF('2 - Lista upraw'!A83&lt;&gt;"",1,0)</f>
        <v>0</v>
      </c>
      <c r="B75" s="6">
        <f>IF('2 - Lista upraw'!B83&lt;&gt;"",1,0)</f>
        <v>0</v>
      </c>
      <c r="C75" s="6">
        <f>IF('2 - Lista upraw'!C83&lt;&gt;"",1,0)</f>
        <v>0</v>
      </c>
      <c r="D75" s="6">
        <f>IF('2 - Lista upraw'!D83&lt;&gt;"",1,0)</f>
        <v>0</v>
      </c>
      <c r="E75" s="6">
        <f>IF('2 - Lista upraw'!E83&lt;&gt;"",1,0)</f>
        <v>0</v>
      </c>
      <c r="F75" s="6">
        <f>IF('2 - Lista upraw'!F83&lt;&gt;"",1,0)</f>
        <v>0</v>
      </c>
      <c r="G75" s="6">
        <f>IF('2 - Lista upraw'!G83&lt;&gt;"",1,0)</f>
        <v>0</v>
      </c>
      <c r="H75" s="6">
        <f>IF('2 - Lista upraw'!H83&lt;&gt;"",1,0)</f>
        <v>0</v>
      </c>
      <c r="I75" s="6">
        <f>IF('2 - Lista upraw'!I83&lt;&gt;"",1,0)</f>
        <v>0</v>
      </c>
      <c r="J75" s="6">
        <f>IF('2 - Lista upraw'!J83&lt;&gt;"",1,0)</f>
        <v>0</v>
      </c>
      <c r="K75" s="6">
        <f>IF('2 - Lista upraw'!K83&lt;&gt;"",1,0)</f>
        <v>0</v>
      </c>
      <c r="L75" s="6">
        <f>IF('2 - Lista upraw'!L83&lt;&gt;"",1,0)</f>
        <v>0</v>
      </c>
      <c r="M75" s="6">
        <f>IF('2 - Lista upraw'!M83&lt;&gt;"",1,0)</f>
        <v>0</v>
      </c>
      <c r="N75" s="6">
        <f>IF('2 - Lista upraw'!N83&lt;&gt;"",1,0)</f>
        <v>0</v>
      </c>
      <c r="P75" s="6">
        <f t="shared" si="5"/>
        <v>0</v>
      </c>
      <c r="Q75" s="6">
        <f t="shared" si="6"/>
        <v>0</v>
      </c>
      <c r="R75" s="6" t="str">
        <f t="shared" si="7"/>
        <v/>
      </c>
      <c r="S75">
        <f>IF(SUM(P76:P$102)&gt;0,1,0)</f>
        <v>0</v>
      </c>
      <c r="T75">
        <f t="shared" si="8"/>
        <v>0</v>
      </c>
      <c r="U75">
        <f>IF('2 - Lista upraw'!D83&gt;'2 - Lista upraw'!C83,1,0)</f>
        <v>0</v>
      </c>
      <c r="V75">
        <f>IF('2 - Lista upraw'!L83&gt;'2 - Lista upraw'!C83,1,0)</f>
        <v>0</v>
      </c>
      <c r="W75">
        <f>IF('2 - Lista upraw'!L83&gt;'2 - Lista upraw'!D83,1,0)</f>
        <v>0</v>
      </c>
      <c r="X75">
        <f>IF(P75,IF(IFERROR(MATCH('2 - Lista upraw'!J83,Tab.GATUNKI[Gatunki],0),0)=0,1,0),0)</f>
        <v>0</v>
      </c>
    </row>
    <row r="76" spans="1:24" x14ac:dyDescent="0.3">
      <c r="A76" s="6">
        <f>IF('2 - Lista upraw'!A84&lt;&gt;"",1,0)</f>
        <v>0</v>
      </c>
      <c r="B76" s="6">
        <f>IF('2 - Lista upraw'!B84&lt;&gt;"",1,0)</f>
        <v>0</v>
      </c>
      <c r="C76" s="6">
        <f>IF('2 - Lista upraw'!C84&lt;&gt;"",1,0)</f>
        <v>0</v>
      </c>
      <c r="D76" s="6">
        <f>IF('2 - Lista upraw'!D84&lt;&gt;"",1,0)</f>
        <v>0</v>
      </c>
      <c r="E76" s="6">
        <f>IF('2 - Lista upraw'!E84&lt;&gt;"",1,0)</f>
        <v>0</v>
      </c>
      <c r="F76" s="6">
        <f>IF('2 - Lista upraw'!F84&lt;&gt;"",1,0)</f>
        <v>0</v>
      </c>
      <c r="G76" s="6">
        <f>IF('2 - Lista upraw'!G84&lt;&gt;"",1,0)</f>
        <v>0</v>
      </c>
      <c r="H76" s="6">
        <f>IF('2 - Lista upraw'!H84&lt;&gt;"",1,0)</f>
        <v>0</v>
      </c>
      <c r="I76" s="6">
        <f>IF('2 - Lista upraw'!I84&lt;&gt;"",1,0)</f>
        <v>0</v>
      </c>
      <c r="J76" s="6">
        <f>IF('2 - Lista upraw'!J84&lt;&gt;"",1,0)</f>
        <v>0</v>
      </c>
      <c r="K76" s="6">
        <f>IF('2 - Lista upraw'!K84&lt;&gt;"",1,0)</f>
        <v>0</v>
      </c>
      <c r="L76" s="6">
        <f>IF('2 - Lista upraw'!L84&lt;&gt;"",1,0)</f>
        <v>0</v>
      </c>
      <c r="M76" s="6">
        <f>IF('2 - Lista upraw'!M84&lt;&gt;"",1,0)</f>
        <v>0</v>
      </c>
      <c r="N76" s="6">
        <f>IF('2 - Lista upraw'!N84&lt;&gt;"",1,0)</f>
        <v>0</v>
      </c>
      <c r="P76" s="6">
        <f t="shared" si="5"/>
        <v>0</v>
      </c>
      <c r="Q76" s="6">
        <f t="shared" si="6"/>
        <v>0</v>
      </c>
      <c r="R76" s="6" t="str">
        <f t="shared" si="7"/>
        <v/>
      </c>
      <c r="S76">
        <f>IF(SUM(P77:P$102)&gt;0,1,0)</f>
        <v>0</v>
      </c>
      <c r="T76">
        <f t="shared" si="8"/>
        <v>0</v>
      </c>
      <c r="U76">
        <f>IF('2 - Lista upraw'!D84&gt;'2 - Lista upraw'!C84,1,0)</f>
        <v>0</v>
      </c>
      <c r="V76">
        <f>IF('2 - Lista upraw'!L84&gt;'2 - Lista upraw'!C84,1,0)</f>
        <v>0</v>
      </c>
      <c r="W76">
        <f>IF('2 - Lista upraw'!L84&gt;'2 - Lista upraw'!D84,1,0)</f>
        <v>0</v>
      </c>
      <c r="X76">
        <f>IF(P76,IF(IFERROR(MATCH('2 - Lista upraw'!J84,Tab.GATUNKI[Gatunki],0),0)=0,1,0),0)</f>
        <v>0</v>
      </c>
    </row>
    <row r="77" spans="1:24" x14ac:dyDescent="0.3">
      <c r="A77" s="6">
        <f>IF('2 - Lista upraw'!A85&lt;&gt;"",1,0)</f>
        <v>0</v>
      </c>
      <c r="B77" s="6">
        <f>IF('2 - Lista upraw'!B85&lt;&gt;"",1,0)</f>
        <v>0</v>
      </c>
      <c r="C77" s="6">
        <f>IF('2 - Lista upraw'!C85&lt;&gt;"",1,0)</f>
        <v>0</v>
      </c>
      <c r="D77" s="6">
        <f>IF('2 - Lista upraw'!D85&lt;&gt;"",1,0)</f>
        <v>0</v>
      </c>
      <c r="E77" s="6">
        <f>IF('2 - Lista upraw'!E85&lt;&gt;"",1,0)</f>
        <v>0</v>
      </c>
      <c r="F77" s="6">
        <f>IF('2 - Lista upraw'!F85&lt;&gt;"",1,0)</f>
        <v>0</v>
      </c>
      <c r="G77" s="6">
        <f>IF('2 - Lista upraw'!G85&lt;&gt;"",1,0)</f>
        <v>0</v>
      </c>
      <c r="H77" s="6">
        <f>IF('2 - Lista upraw'!H85&lt;&gt;"",1,0)</f>
        <v>0</v>
      </c>
      <c r="I77" s="6">
        <f>IF('2 - Lista upraw'!I85&lt;&gt;"",1,0)</f>
        <v>0</v>
      </c>
      <c r="J77" s="6">
        <f>IF('2 - Lista upraw'!J85&lt;&gt;"",1,0)</f>
        <v>0</v>
      </c>
      <c r="K77" s="6">
        <f>IF('2 - Lista upraw'!K85&lt;&gt;"",1,0)</f>
        <v>0</v>
      </c>
      <c r="L77" s="6">
        <f>IF('2 - Lista upraw'!L85&lt;&gt;"",1,0)</f>
        <v>0</v>
      </c>
      <c r="M77" s="6">
        <f>IF('2 - Lista upraw'!M85&lt;&gt;"",1,0)</f>
        <v>0</v>
      </c>
      <c r="N77" s="6">
        <f>IF('2 - Lista upraw'!N85&lt;&gt;"",1,0)</f>
        <v>0</v>
      </c>
      <c r="P77" s="6">
        <f t="shared" si="5"/>
        <v>0</v>
      </c>
      <c r="Q77" s="6">
        <f t="shared" si="6"/>
        <v>0</v>
      </c>
      <c r="R77" s="6" t="str">
        <f t="shared" si="7"/>
        <v/>
      </c>
      <c r="S77">
        <f>IF(SUM(P78:P$102)&gt;0,1,0)</f>
        <v>0</v>
      </c>
      <c r="T77">
        <f t="shared" si="8"/>
        <v>0</v>
      </c>
      <c r="U77">
        <f>IF('2 - Lista upraw'!D85&gt;'2 - Lista upraw'!C85,1,0)</f>
        <v>0</v>
      </c>
      <c r="V77">
        <f>IF('2 - Lista upraw'!L85&gt;'2 - Lista upraw'!C85,1,0)</f>
        <v>0</v>
      </c>
      <c r="W77">
        <f>IF('2 - Lista upraw'!L85&gt;'2 - Lista upraw'!D85,1,0)</f>
        <v>0</v>
      </c>
      <c r="X77">
        <f>IF(P77,IF(IFERROR(MATCH('2 - Lista upraw'!J85,Tab.GATUNKI[Gatunki],0),0)=0,1,0),0)</f>
        <v>0</v>
      </c>
    </row>
    <row r="78" spans="1:24" x14ac:dyDescent="0.3">
      <c r="A78" s="6">
        <f>IF('2 - Lista upraw'!A86&lt;&gt;"",1,0)</f>
        <v>0</v>
      </c>
      <c r="B78" s="6">
        <f>IF('2 - Lista upraw'!B86&lt;&gt;"",1,0)</f>
        <v>0</v>
      </c>
      <c r="C78" s="6">
        <f>IF('2 - Lista upraw'!C86&lt;&gt;"",1,0)</f>
        <v>0</v>
      </c>
      <c r="D78" s="6">
        <f>IF('2 - Lista upraw'!D86&lt;&gt;"",1,0)</f>
        <v>0</v>
      </c>
      <c r="E78" s="6">
        <f>IF('2 - Lista upraw'!E86&lt;&gt;"",1,0)</f>
        <v>0</v>
      </c>
      <c r="F78" s="6">
        <f>IF('2 - Lista upraw'!F86&lt;&gt;"",1,0)</f>
        <v>0</v>
      </c>
      <c r="G78" s="6">
        <f>IF('2 - Lista upraw'!G86&lt;&gt;"",1,0)</f>
        <v>0</v>
      </c>
      <c r="H78" s="6">
        <f>IF('2 - Lista upraw'!H86&lt;&gt;"",1,0)</f>
        <v>0</v>
      </c>
      <c r="I78" s="6">
        <f>IF('2 - Lista upraw'!I86&lt;&gt;"",1,0)</f>
        <v>0</v>
      </c>
      <c r="J78" s="6">
        <f>IF('2 - Lista upraw'!J86&lt;&gt;"",1,0)</f>
        <v>0</v>
      </c>
      <c r="K78" s="6">
        <f>IF('2 - Lista upraw'!K86&lt;&gt;"",1,0)</f>
        <v>0</v>
      </c>
      <c r="L78" s="6">
        <f>IF('2 - Lista upraw'!L86&lt;&gt;"",1,0)</f>
        <v>0</v>
      </c>
      <c r="M78" s="6">
        <f>IF('2 - Lista upraw'!M86&lt;&gt;"",1,0)</f>
        <v>0</v>
      </c>
      <c r="N78" s="6">
        <f>IF('2 - Lista upraw'!N86&lt;&gt;"",1,0)</f>
        <v>0</v>
      </c>
      <c r="P78" s="6">
        <f t="shared" si="5"/>
        <v>0</v>
      </c>
      <c r="Q78" s="6">
        <f t="shared" si="6"/>
        <v>0</v>
      </c>
      <c r="R78" s="6" t="str">
        <f t="shared" si="7"/>
        <v/>
      </c>
      <c r="S78">
        <f>IF(SUM(P79:P$102)&gt;0,1,0)</f>
        <v>0</v>
      </c>
      <c r="T78">
        <f t="shared" si="8"/>
        <v>0</v>
      </c>
      <c r="U78">
        <f>IF('2 - Lista upraw'!D86&gt;'2 - Lista upraw'!C86,1,0)</f>
        <v>0</v>
      </c>
      <c r="V78">
        <f>IF('2 - Lista upraw'!L86&gt;'2 - Lista upraw'!C86,1,0)</f>
        <v>0</v>
      </c>
      <c r="W78">
        <f>IF('2 - Lista upraw'!L86&gt;'2 - Lista upraw'!D86,1,0)</f>
        <v>0</v>
      </c>
      <c r="X78">
        <f>IF(P78,IF(IFERROR(MATCH('2 - Lista upraw'!J86,Tab.GATUNKI[Gatunki],0),0)=0,1,0),0)</f>
        <v>0</v>
      </c>
    </row>
    <row r="79" spans="1:24" x14ac:dyDescent="0.3">
      <c r="A79" s="6">
        <f>IF('2 - Lista upraw'!A87&lt;&gt;"",1,0)</f>
        <v>0</v>
      </c>
      <c r="B79" s="6">
        <f>IF('2 - Lista upraw'!B87&lt;&gt;"",1,0)</f>
        <v>0</v>
      </c>
      <c r="C79" s="6">
        <f>IF('2 - Lista upraw'!C87&lt;&gt;"",1,0)</f>
        <v>0</v>
      </c>
      <c r="D79" s="6">
        <f>IF('2 - Lista upraw'!D87&lt;&gt;"",1,0)</f>
        <v>0</v>
      </c>
      <c r="E79" s="6">
        <f>IF('2 - Lista upraw'!E87&lt;&gt;"",1,0)</f>
        <v>0</v>
      </c>
      <c r="F79" s="6">
        <f>IF('2 - Lista upraw'!F87&lt;&gt;"",1,0)</f>
        <v>0</v>
      </c>
      <c r="G79" s="6">
        <f>IF('2 - Lista upraw'!G87&lt;&gt;"",1,0)</f>
        <v>0</v>
      </c>
      <c r="H79" s="6">
        <f>IF('2 - Lista upraw'!H87&lt;&gt;"",1,0)</f>
        <v>0</v>
      </c>
      <c r="I79" s="6">
        <f>IF('2 - Lista upraw'!I87&lt;&gt;"",1,0)</f>
        <v>0</v>
      </c>
      <c r="J79" s="6">
        <f>IF('2 - Lista upraw'!J87&lt;&gt;"",1,0)</f>
        <v>0</v>
      </c>
      <c r="K79" s="6">
        <f>IF('2 - Lista upraw'!K87&lt;&gt;"",1,0)</f>
        <v>0</v>
      </c>
      <c r="L79" s="6">
        <f>IF('2 - Lista upraw'!L87&lt;&gt;"",1,0)</f>
        <v>0</v>
      </c>
      <c r="M79" s="6">
        <f>IF('2 - Lista upraw'!M87&lt;&gt;"",1,0)</f>
        <v>0</v>
      </c>
      <c r="N79" s="6">
        <f>IF('2 - Lista upraw'!N87&lt;&gt;"",1,0)</f>
        <v>0</v>
      </c>
      <c r="P79" s="6">
        <f t="shared" si="5"/>
        <v>0</v>
      </c>
      <c r="Q79" s="6">
        <f t="shared" si="6"/>
        <v>0</v>
      </c>
      <c r="R79" s="6" t="str">
        <f t="shared" si="7"/>
        <v/>
      </c>
      <c r="S79">
        <f>IF(SUM(P80:P$102)&gt;0,1,0)</f>
        <v>0</v>
      </c>
      <c r="T79">
        <f t="shared" si="8"/>
        <v>0</v>
      </c>
      <c r="U79">
        <f>IF('2 - Lista upraw'!D87&gt;'2 - Lista upraw'!C87,1,0)</f>
        <v>0</v>
      </c>
      <c r="V79">
        <f>IF('2 - Lista upraw'!L87&gt;'2 - Lista upraw'!C87,1,0)</f>
        <v>0</v>
      </c>
      <c r="W79">
        <f>IF('2 - Lista upraw'!L87&gt;'2 - Lista upraw'!D87,1,0)</f>
        <v>0</v>
      </c>
      <c r="X79">
        <f>IF(P79,IF(IFERROR(MATCH('2 - Lista upraw'!J87,Tab.GATUNKI[Gatunki],0),0)=0,1,0),0)</f>
        <v>0</v>
      </c>
    </row>
    <row r="80" spans="1:24" x14ac:dyDescent="0.3">
      <c r="A80" s="6">
        <f>IF('2 - Lista upraw'!A88&lt;&gt;"",1,0)</f>
        <v>0</v>
      </c>
      <c r="B80" s="6">
        <f>IF('2 - Lista upraw'!B88&lt;&gt;"",1,0)</f>
        <v>0</v>
      </c>
      <c r="C80" s="6">
        <f>IF('2 - Lista upraw'!C88&lt;&gt;"",1,0)</f>
        <v>0</v>
      </c>
      <c r="D80" s="6">
        <f>IF('2 - Lista upraw'!D88&lt;&gt;"",1,0)</f>
        <v>0</v>
      </c>
      <c r="E80" s="6">
        <f>IF('2 - Lista upraw'!E88&lt;&gt;"",1,0)</f>
        <v>0</v>
      </c>
      <c r="F80" s="6">
        <f>IF('2 - Lista upraw'!F88&lt;&gt;"",1,0)</f>
        <v>0</v>
      </c>
      <c r="G80" s="6">
        <f>IF('2 - Lista upraw'!G88&lt;&gt;"",1,0)</f>
        <v>0</v>
      </c>
      <c r="H80" s="6">
        <f>IF('2 - Lista upraw'!H88&lt;&gt;"",1,0)</f>
        <v>0</v>
      </c>
      <c r="I80" s="6">
        <f>IF('2 - Lista upraw'!I88&lt;&gt;"",1,0)</f>
        <v>0</v>
      </c>
      <c r="J80" s="6">
        <f>IF('2 - Lista upraw'!J88&lt;&gt;"",1,0)</f>
        <v>0</v>
      </c>
      <c r="K80" s="6">
        <f>IF('2 - Lista upraw'!K88&lt;&gt;"",1,0)</f>
        <v>0</v>
      </c>
      <c r="L80" s="6">
        <f>IF('2 - Lista upraw'!L88&lt;&gt;"",1,0)</f>
        <v>0</v>
      </c>
      <c r="M80" s="6">
        <f>IF('2 - Lista upraw'!M88&lt;&gt;"",1,0)</f>
        <v>0</v>
      </c>
      <c r="N80" s="6">
        <f>IF('2 - Lista upraw'!N88&lt;&gt;"",1,0)</f>
        <v>0</v>
      </c>
      <c r="P80" s="6">
        <f t="shared" si="5"/>
        <v>0</v>
      </c>
      <c r="Q80" s="6">
        <f t="shared" si="6"/>
        <v>0</v>
      </c>
      <c r="R80" s="6" t="str">
        <f t="shared" si="7"/>
        <v/>
      </c>
      <c r="S80">
        <f>IF(SUM(P81:P$102)&gt;0,1,0)</f>
        <v>0</v>
      </c>
      <c r="T80">
        <f t="shared" si="8"/>
        <v>0</v>
      </c>
      <c r="U80">
        <f>IF('2 - Lista upraw'!D88&gt;'2 - Lista upraw'!C88,1,0)</f>
        <v>0</v>
      </c>
      <c r="V80">
        <f>IF('2 - Lista upraw'!L88&gt;'2 - Lista upraw'!C88,1,0)</f>
        <v>0</v>
      </c>
      <c r="W80">
        <f>IF('2 - Lista upraw'!L88&gt;'2 - Lista upraw'!D88,1,0)</f>
        <v>0</v>
      </c>
      <c r="X80">
        <f>IF(P80,IF(IFERROR(MATCH('2 - Lista upraw'!J88,Tab.GATUNKI[Gatunki],0),0)=0,1,0),0)</f>
        <v>0</v>
      </c>
    </row>
    <row r="81" spans="1:24" x14ac:dyDescent="0.3">
      <c r="A81" s="6">
        <f>IF('2 - Lista upraw'!A89&lt;&gt;"",1,0)</f>
        <v>0</v>
      </c>
      <c r="B81" s="6">
        <f>IF('2 - Lista upraw'!B89&lt;&gt;"",1,0)</f>
        <v>0</v>
      </c>
      <c r="C81" s="6">
        <f>IF('2 - Lista upraw'!C89&lt;&gt;"",1,0)</f>
        <v>0</v>
      </c>
      <c r="D81" s="6">
        <f>IF('2 - Lista upraw'!D89&lt;&gt;"",1,0)</f>
        <v>0</v>
      </c>
      <c r="E81" s="6">
        <f>IF('2 - Lista upraw'!E89&lt;&gt;"",1,0)</f>
        <v>0</v>
      </c>
      <c r="F81" s="6">
        <f>IF('2 - Lista upraw'!F89&lt;&gt;"",1,0)</f>
        <v>0</v>
      </c>
      <c r="G81" s="6">
        <f>IF('2 - Lista upraw'!G89&lt;&gt;"",1,0)</f>
        <v>0</v>
      </c>
      <c r="H81" s="6">
        <f>IF('2 - Lista upraw'!H89&lt;&gt;"",1,0)</f>
        <v>0</v>
      </c>
      <c r="I81" s="6">
        <f>IF('2 - Lista upraw'!I89&lt;&gt;"",1,0)</f>
        <v>0</v>
      </c>
      <c r="J81" s="6">
        <f>IF('2 - Lista upraw'!J89&lt;&gt;"",1,0)</f>
        <v>0</v>
      </c>
      <c r="K81" s="6">
        <f>IF('2 - Lista upraw'!K89&lt;&gt;"",1,0)</f>
        <v>0</v>
      </c>
      <c r="L81" s="6">
        <f>IF('2 - Lista upraw'!L89&lt;&gt;"",1,0)</f>
        <v>0</v>
      </c>
      <c r="M81" s="6">
        <f>IF('2 - Lista upraw'!M89&lt;&gt;"",1,0)</f>
        <v>0</v>
      </c>
      <c r="N81" s="6">
        <f>IF('2 - Lista upraw'!N89&lt;&gt;"",1,0)</f>
        <v>0</v>
      </c>
      <c r="P81" s="6">
        <f t="shared" si="5"/>
        <v>0</v>
      </c>
      <c r="Q81" s="6">
        <f t="shared" si="6"/>
        <v>0</v>
      </c>
      <c r="R81" s="6" t="str">
        <f t="shared" si="7"/>
        <v/>
      </c>
      <c r="S81">
        <f>IF(SUM(P82:P$102)&gt;0,1,0)</f>
        <v>0</v>
      </c>
      <c r="T81">
        <f t="shared" si="8"/>
        <v>0</v>
      </c>
      <c r="U81">
        <f>IF('2 - Lista upraw'!D89&gt;'2 - Lista upraw'!C89,1,0)</f>
        <v>0</v>
      </c>
      <c r="V81">
        <f>IF('2 - Lista upraw'!L89&gt;'2 - Lista upraw'!C89,1,0)</f>
        <v>0</v>
      </c>
      <c r="W81">
        <f>IF('2 - Lista upraw'!L89&gt;'2 - Lista upraw'!D89,1,0)</f>
        <v>0</v>
      </c>
      <c r="X81">
        <f>IF(P81,IF(IFERROR(MATCH('2 - Lista upraw'!J89,Tab.GATUNKI[Gatunki],0),0)=0,1,0),0)</f>
        <v>0</v>
      </c>
    </row>
    <row r="82" spans="1:24" x14ac:dyDescent="0.3">
      <c r="A82" s="6">
        <f>IF('2 - Lista upraw'!A90&lt;&gt;"",1,0)</f>
        <v>0</v>
      </c>
      <c r="B82" s="6">
        <f>IF('2 - Lista upraw'!B90&lt;&gt;"",1,0)</f>
        <v>0</v>
      </c>
      <c r="C82" s="6">
        <f>IF('2 - Lista upraw'!C90&lt;&gt;"",1,0)</f>
        <v>0</v>
      </c>
      <c r="D82" s="6">
        <f>IF('2 - Lista upraw'!D90&lt;&gt;"",1,0)</f>
        <v>0</v>
      </c>
      <c r="E82" s="6">
        <f>IF('2 - Lista upraw'!E90&lt;&gt;"",1,0)</f>
        <v>0</v>
      </c>
      <c r="F82" s="6">
        <f>IF('2 - Lista upraw'!F90&lt;&gt;"",1,0)</f>
        <v>0</v>
      </c>
      <c r="G82" s="6">
        <f>IF('2 - Lista upraw'!G90&lt;&gt;"",1,0)</f>
        <v>0</v>
      </c>
      <c r="H82" s="6">
        <f>IF('2 - Lista upraw'!H90&lt;&gt;"",1,0)</f>
        <v>0</v>
      </c>
      <c r="I82" s="6">
        <f>IF('2 - Lista upraw'!I90&lt;&gt;"",1,0)</f>
        <v>0</v>
      </c>
      <c r="J82" s="6">
        <f>IF('2 - Lista upraw'!J90&lt;&gt;"",1,0)</f>
        <v>0</v>
      </c>
      <c r="K82" s="6">
        <f>IF('2 - Lista upraw'!K90&lt;&gt;"",1,0)</f>
        <v>0</v>
      </c>
      <c r="L82" s="6">
        <f>IF('2 - Lista upraw'!L90&lt;&gt;"",1,0)</f>
        <v>0</v>
      </c>
      <c r="M82" s="6">
        <f>IF('2 - Lista upraw'!M90&lt;&gt;"",1,0)</f>
        <v>0</v>
      </c>
      <c r="N82" s="6">
        <f>IF('2 - Lista upraw'!N90&lt;&gt;"",1,0)</f>
        <v>0</v>
      </c>
      <c r="P82" s="6">
        <f t="shared" si="5"/>
        <v>0</v>
      </c>
      <c r="Q82" s="6">
        <f t="shared" si="6"/>
        <v>0</v>
      </c>
      <c r="R82" s="6" t="str">
        <f t="shared" si="7"/>
        <v/>
      </c>
      <c r="S82">
        <f>IF(SUM(P83:P$102)&gt;0,1,0)</f>
        <v>0</v>
      </c>
      <c r="T82">
        <f t="shared" si="8"/>
        <v>0</v>
      </c>
      <c r="U82">
        <f>IF('2 - Lista upraw'!D90&gt;'2 - Lista upraw'!C90,1,0)</f>
        <v>0</v>
      </c>
      <c r="V82">
        <f>IF('2 - Lista upraw'!L90&gt;'2 - Lista upraw'!C90,1,0)</f>
        <v>0</v>
      </c>
      <c r="W82">
        <f>IF('2 - Lista upraw'!L90&gt;'2 - Lista upraw'!D90,1,0)</f>
        <v>0</v>
      </c>
      <c r="X82">
        <f>IF(P82,IF(IFERROR(MATCH('2 - Lista upraw'!J90,Tab.GATUNKI[Gatunki],0),0)=0,1,0),0)</f>
        <v>0</v>
      </c>
    </row>
    <row r="83" spans="1:24" x14ac:dyDescent="0.3">
      <c r="A83" s="6">
        <f>IF('2 - Lista upraw'!A91&lt;&gt;"",1,0)</f>
        <v>0</v>
      </c>
      <c r="B83" s="6">
        <f>IF('2 - Lista upraw'!B91&lt;&gt;"",1,0)</f>
        <v>0</v>
      </c>
      <c r="C83" s="6">
        <f>IF('2 - Lista upraw'!C91&lt;&gt;"",1,0)</f>
        <v>0</v>
      </c>
      <c r="D83" s="6">
        <f>IF('2 - Lista upraw'!D91&lt;&gt;"",1,0)</f>
        <v>0</v>
      </c>
      <c r="E83" s="6">
        <f>IF('2 - Lista upraw'!E91&lt;&gt;"",1,0)</f>
        <v>0</v>
      </c>
      <c r="F83" s="6">
        <f>IF('2 - Lista upraw'!F91&lt;&gt;"",1,0)</f>
        <v>0</v>
      </c>
      <c r="G83" s="6">
        <f>IF('2 - Lista upraw'!G91&lt;&gt;"",1,0)</f>
        <v>0</v>
      </c>
      <c r="H83" s="6">
        <f>IF('2 - Lista upraw'!H91&lt;&gt;"",1,0)</f>
        <v>0</v>
      </c>
      <c r="I83" s="6">
        <f>IF('2 - Lista upraw'!I91&lt;&gt;"",1,0)</f>
        <v>0</v>
      </c>
      <c r="J83" s="6">
        <f>IF('2 - Lista upraw'!J91&lt;&gt;"",1,0)</f>
        <v>0</v>
      </c>
      <c r="K83" s="6">
        <f>IF('2 - Lista upraw'!K91&lt;&gt;"",1,0)</f>
        <v>0</v>
      </c>
      <c r="L83" s="6">
        <f>IF('2 - Lista upraw'!L91&lt;&gt;"",1,0)</f>
        <v>0</v>
      </c>
      <c r="M83" s="6">
        <f>IF('2 - Lista upraw'!M91&lt;&gt;"",1,0)</f>
        <v>0</v>
      </c>
      <c r="N83" s="6">
        <f>IF('2 - Lista upraw'!N91&lt;&gt;"",1,0)</f>
        <v>0</v>
      </c>
      <c r="P83" s="6">
        <f t="shared" si="5"/>
        <v>0</v>
      </c>
      <c r="Q83" s="6">
        <f t="shared" si="6"/>
        <v>0</v>
      </c>
      <c r="R83" s="6" t="str">
        <f t="shared" si="7"/>
        <v/>
      </c>
      <c r="S83">
        <f>IF(SUM(P84:P$102)&gt;0,1,0)</f>
        <v>0</v>
      </c>
      <c r="T83">
        <f t="shared" si="8"/>
        <v>0</v>
      </c>
      <c r="U83">
        <f>IF('2 - Lista upraw'!D91&gt;'2 - Lista upraw'!C91,1,0)</f>
        <v>0</v>
      </c>
      <c r="V83">
        <f>IF('2 - Lista upraw'!L91&gt;'2 - Lista upraw'!C91,1,0)</f>
        <v>0</v>
      </c>
      <c r="W83">
        <f>IF('2 - Lista upraw'!L91&gt;'2 - Lista upraw'!D91,1,0)</f>
        <v>0</v>
      </c>
      <c r="X83">
        <f>IF(P83,IF(IFERROR(MATCH('2 - Lista upraw'!J91,Tab.GATUNKI[Gatunki],0),0)=0,1,0),0)</f>
        <v>0</v>
      </c>
    </row>
    <row r="84" spans="1:24" x14ac:dyDescent="0.3">
      <c r="A84" s="6">
        <f>IF('2 - Lista upraw'!A92&lt;&gt;"",1,0)</f>
        <v>0</v>
      </c>
      <c r="B84" s="6">
        <f>IF('2 - Lista upraw'!B92&lt;&gt;"",1,0)</f>
        <v>0</v>
      </c>
      <c r="C84" s="6">
        <f>IF('2 - Lista upraw'!C92&lt;&gt;"",1,0)</f>
        <v>0</v>
      </c>
      <c r="D84" s="6">
        <f>IF('2 - Lista upraw'!D92&lt;&gt;"",1,0)</f>
        <v>0</v>
      </c>
      <c r="E84" s="6">
        <f>IF('2 - Lista upraw'!E92&lt;&gt;"",1,0)</f>
        <v>0</v>
      </c>
      <c r="F84" s="6">
        <f>IF('2 - Lista upraw'!F92&lt;&gt;"",1,0)</f>
        <v>0</v>
      </c>
      <c r="G84" s="6">
        <f>IF('2 - Lista upraw'!G92&lt;&gt;"",1,0)</f>
        <v>0</v>
      </c>
      <c r="H84" s="6">
        <f>IF('2 - Lista upraw'!H92&lt;&gt;"",1,0)</f>
        <v>0</v>
      </c>
      <c r="I84" s="6">
        <f>IF('2 - Lista upraw'!I92&lt;&gt;"",1,0)</f>
        <v>0</v>
      </c>
      <c r="J84" s="6">
        <f>IF('2 - Lista upraw'!J92&lt;&gt;"",1,0)</f>
        <v>0</v>
      </c>
      <c r="K84" s="6">
        <f>IF('2 - Lista upraw'!K92&lt;&gt;"",1,0)</f>
        <v>0</v>
      </c>
      <c r="L84" s="6">
        <f>IF('2 - Lista upraw'!L92&lt;&gt;"",1,0)</f>
        <v>0</v>
      </c>
      <c r="M84" s="6">
        <f>IF('2 - Lista upraw'!M92&lt;&gt;"",1,0)</f>
        <v>0</v>
      </c>
      <c r="N84" s="6">
        <f>IF('2 - Lista upraw'!N92&lt;&gt;"",1,0)</f>
        <v>0</v>
      </c>
      <c r="P84" s="6">
        <f t="shared" si="5"/>
        <v>0</v>
      </c>
      <c r="Q84" s="6">
        <f t="shared" si="6"/>
        <v>0</v>
      </c>
      <c r="R84" s="6" t="str">
        <f t="shared" si="7"/>
        <v/>
      </c>
      <c r="S84">
        <f>IF(SUM(P85:P$102)&gt;0,1,0)</f>
        <v>0</v>
      </c>
      <c r="T84">
        <f t="shared" si="8"/>
        <v>0</v>
      </c>
      <c r="U84">
        <f>IF('2 - Lista upraw'!D92&gt;'2 - Lista upraw'!C92,1,0)</f>
        <v>0</v>
      </c>
      <c r="V84">
        <f>IF('2 - Lista upraw'!L92&gt;'2 - Lista upraw'!C92,1,0)</f>
        <v>0</v>
      </c>
      <c r="W84">
        <f>IF('2 - Lista upraw'!L92&gt;'2 - Lista upraw'!D92,1,0)</f>
        <v>0</v>
      </c>
      <c r="X84">
        <f>IF(P84,IF(IFERROR(MATCH('2 - Lista upraw'!J92,Tab.GATUNKI[Gatunki],0),0)=0,1,0),0)</f>
        <v>0</v>
      </c>
    </row>
    <row r="85" spans="1:24" x14ac:dyDescent="0.3">
      <c r="A85" s="6">
        <f>IF('2 - Lista upraw'!A93&lt;&gt;"",1,0)</f>
        <v>0</v>
      </c>
      <c r="B85" s="6">
        <f>IF('2 - Lista upraw'!B93&lt;&gt;"",1,0)</f>
        <v>0</v>
      </c>
      <c r="C85" s="6">
        <f>IF('2 - Lista upraw'!C93&lt;&gt;"",1,0)</f>
        <v>0</v>
      </c>
      <c r="D85" s="6">
        <f>IF('2 - Lista upraw'!D93&lt;&gt;"",1,0)</f>
        <v>0</v>
      </c>
      <c r="E85" s="6">
        <f>IF('2 - Lista upraw'!E93&lt;&gt;"",1,0)</f>
        <v>0</v>
      </c>
      <c r="F85" s="6">
        <f>IF('2 - Lista upraw'!F93&lt;&gt;"",1,0)</f>
        <v>0</v>
      </c>
      <c r="G85" s="6">
        <f>IF('2 - Lista upraw'!G93&lt;&gt;"",1,0)</f>
        <v>0</v>
      </c>
      <c r="H85" s="6">
        <f>IF('2 - Lista upraw'!H93&lt;&gt;"",1,0)</f>
        <v>0</v>
      </c>
      <c r="I85" s="6">
        <f>IF('2 - Lista upraw'!I93&lt;&gt;"",1,0)</f>
        <v>0</v>
      </c>
      <c r="J85" s="6">
        <f>IF('2 - Lista upraw'!J93&lt;&gt;"",1,0)</f>
        <v>0</v>
      </c>
      <c r="K85" s="6">
        <f>IF('2 - Lista upraw'!K93&lt;&gt;"",1,0)</f>
        <v>0</v>
      </c>
      <c r="L85" s="6">
        <f>IF('2 - Lista upraw'!L93&lt;&gt;"",1,0)</f>
        <v>0</v>
      </c>
      <c r="M85" s="6">
        <f>IF('2 - Lista upraw'!M93&lt;&gt;"",1,0)</f>
        <v>0</v>
      </c>
      <c r="N85" s="6">
        <f>IF('2 - Lista upraw'!N93&lt;&gt;"",1,0)</f>
        <v>0</v>
      </c>
      <c r="P85" s="6">
        <f t="shared" si="5"/>
        <v>0</v>
      </c>
      <c r="Q85" s="6">
        <f t="shared" si="6"/>
        <v>0</v>
      </c>
      <c r="R85" s="6" t="str">
        <f t="shared" si="7"/>
        <v/>
      </c>
      <c r="S85">
        <f>IF(SUM(P86:P$102)&gt;0,1,0)</f>
        <v>0</v>
      </c>
      <c r="T85">
        <f t="shared" si="8"/>
        <v>0</v>
      </c>
      <c r="U85">
        <f>IF('2 - Lista upraw'!D93&gt;'2 - Lista upraw'!C93,1,0)</f>
        <v>0</v>
      </c>
      <c r="V85">
        <f>IF('2 - Lista upraw'!L93&gt;'2 - Lista upraw'!C93,1,0)</f>
        <v>0</v>
      </c>
      <c r="W85">
        <f>IF('2 - Lista upraw'!L93&gt;'2 - Lista upraw'!D93,1,0)</f>
        <v>0</v>
      </c>
      <c r="X85">
        <f>IF(P85,IF(IFERROR(MATCH('2 - Lista upraw'!J93,Tab.GATUNKI[Gatunki],0),0)=0,1,0),0)</f>
        <v>0</v>
      </c>
    </row>
    <row r="86" spans="1:24" x14ac:dyDescent="0.3">
      <c r="A86" s="6">
        <f>IF('2 - Lista upraw'!A94&lt;&gt;"",1,0)</f>
        <v>0</v>
      </c>
      <c r="B86" s="6">
        <f>IF('2 - Lista upraw'!B94&lt;&gt;"",1,0)</f>
        <v>0</v>
      </c>
      <c r="C86" s="6">
        <f>IF('2 - Lista upraw'!C94&lt;&gt;"",1,0)</f>
        <v>0</v>
      </c>
      <c r="D86" s="6">
        <f>IF('2 - Lista upraw'!D94&lt;&gt;"",1,0)</f>
        <v>0</v>
      </c>
      <c r="E86" s="6">
        <f>IF('2 - Lista upraw'!E94&lt;&gt;"",1,0)</f>
        <v>0</v>
      </c>
      <c r="F86" s="6">
        <f>IF('2 - Lista upraw'!F94&lt;&gt;"",1,0)</f>
        <v>0</v>
      </c>
      <c r="G86" s="6">
        <f>IF('2 - Lista upraw'!G94&lt;&gt;"",1,0)</f>
        <v>0</v>
      </c>
      <c r="H86" s="6">
        <f>IF('2 - Lista upraw'!H94&lt;&gt;"",1,0)</f>
        <v>0</v>
      </c>
      <c r="I86" s="6">
        <f>IF('2 - Lista upraw'!I94&lt;&gt;"",1,0)</f>
        <v>0</v>
      </c>
      <c r="J86" s="6">
        <f>IF('2 - Lista upraw'!J94&lt;&gt;"",1,0)</f>
        <v>0</v>
      </c>
      <c r="K86" s="6">
        <f>IF('2 - Lista upraw'!K94&lt;&gt;"",1,0)</f>
        <v>0</v>
      </c>
      <c r="L86" s="6">
        <f>IF('2 - Lista upraw'!L94&lt;&gt;"",1,0)</f>
        <v>0</v>
      </c>
      <c r="M86" s="6">
        <f>IF('2 - Lista upraw'!M94&lt;&gt;"",1,0)</f>
        <v>0</v>
      </c>
      <c r="N86" s="6">
        <f>IF('2 - Lista upraw'!N94&lt;&gt;"",1,0)</f>
        <v>0</v>
      </c>
      <c r="P86" s="6">
        <f t="shared" si="5"/>
        <v>0</v>
      </c>
      <c r="Q86" s="6">
        <f t="shared" si="6"/>
        <v>0</v>
      </c>
      <c r="R86" s="6" t="str">
        <f t="shared" si="7"/>
        <v/>
      </c>
      <c r="S86">
        <f>IF(SUM(P87:P$102)&gt;0,1,0)</f>
        <v>0</v>
      </c>
      <c r="T86">
        <f t="shared" si="8"/>
        <v>0</v>
      </c>
      <c r="U86">
        <f>IF('2 - Lista upraw'!D94&gt;'2 - Lista upraw'!C94,1,0)</f>
        <v>0</v>
      </c>
      <c r="V86">
        <f>IF('2 - Lista upraw'!L94&gt;'2 - Lista upraw'!C94,1,0)</f>
        <v>0</v>
      </c>
      <c r="W86">
        <f>IF('2 - Lista upraw'!L94&gt;'2 - Lista upraw'!D94,1,0)</f>
        <v>0</v>
      </c>
      <c r="X86">
        <f>IF(P86,IF(IFERROR(MATCH('2 - Lista upraw'!J94,Tab.GATUNKI[Gatunki],0),0)=0,1,0),0)</f>
        <v>0</v>
      </c>
    </row>
    <row r="87" spans="1:24" x14ac:dyDescent="0.3">
      <c r="A87" s="6">
        <f>IF('2 - Lista upraw'!A95&lt;&gt;"",1,0)</f>
        <v>0</v>
      </c>
      <c r="B87" s="6">
        <f>IF('2 - Lista upraw'!B95&lt;&gt;"",1,0)</f>
        <v>0</v>
      </c>
      <c r="C87" s="6">
        <f>IF('2 - Lista upraw'!C95&lt;&gt;"",1,0)</f>
        <v>0</v>
      </c>
      <c r="D87" s="6">
        <f>IF('2 - Lista upraw'!D95&lt;&gt;"",1,0)</f>
        <v>0</v>
      </c>
      <c r="E87" s="6">
        <f>IF('2 - Lista upraw'!E95&lt;&gt;"",1,0)</f>
        <v>0</v>
      </c>
      <c r="F87" s="6">
        <f>IF('2 - Lista upraw'!F95&lt;&gt;"",1,0)</f>
        <v>0</v>
      </c>
      <c r="G87" s="6">
        <f>IF('2 - Lista upraw'!G95&lt;&gt;"",1,0)</f>
        <v>0</v>
      </c>
      <c r="H87" s="6">
        <f>IF('2 - Lista upraw'!H95&lt;&gt;"",1,0)</f>
        <v>0</v>
      </c>
      <c r="I87" s="6">
        <f>IF('2 - Lista upraw'!I95&lt;&gt;"",1,0)</f>
        <v>0</v>
      </c>
      <c r="J87" s="6">
        <f>IF('2 - Lista upraw'!J95&lt;&gt;"",1,0)</f>
        <v>0</v>
      </c>
      <c r="K87" s="6">
        <f>IF('2 - Lista upraw'!K95&lt;&gt;"",1,0)</f>
        <v>0</v>
      </c>
      <c r="L87" s="6">
        <f>IF('2 - Lista upraw'!L95&lt;&gt;"",1,0)</f>
        <v>0</v>
      </c>
      <c r="M87" s="6">
        <f>IF('2 - Lista upraw'!M95&lt;&gt;"",1,0)</f>
        <v>0</v>
      </c>
      <c r="N87" s="6">
        <f>IF('2 - Lista upraw'!N95&lt;&gt;"",1,0)</f>
        <v>0</v>
      </c>
      <c r="P87" s="6">
        <f t="shared" si="5"/>
        <v>0</v>
      </c>
      <c r="Q87" s="6">
        <f t="shared" si="6"/>
        <v>0</v>
      </c>
      <c r="R87" s="6" t="str">
        <f t="shared" si="7"/>
        <v/>
      </c>
      <c r="S87">
        <f>IF(SUM(P88:P$102)&gt;0,1,0)</f>
        <v>0</v>
      </c>
      <c r="T87">
        <f t="shared" si="8"/>
        <v>0</v>
      </c>
      <c r="U87">
        <f>IF('2 - Lista upraw'!D95&gt;'2 - Lista upraw'!C95,1,0)</f>
        <v>0</v>
      </c>
      <c r="V87">
        <f>IF('2 - Lista upraw'!L95&gt;'2 - Lista upraw'!C95,1,0)</f>
        <v>0</v>
      </c>
      <c r="W87">
        <f>IF('2 - Lista upraw'!L95&gt;'2 - Lista upraw'!D95,1,0)</f>
        <v>0</v>
      </c>
      <c r="X87">
        <f>IF(P87,IF(IFERROR(MATCH('2 - Lista upraw'!J95,Tab.GATUNKI[Gatunki],0),0)=0,1,0),0)</f>
        <v>0</v>
      </c>
    </row>
    <row r="88" spans="1:24" x14ac:dyDescent="0.3">
      <c r="A88" s="6">
        <f>IF('2 - Lista upraw'!A96&lt;&gt;"",1,0)</f>
        <v>0</v>
      </c>
      <c r="B88" s="6">
        <f>IF('2 - Lista upraw'!B96&lt;&gt;"",1,0)</f>
        <v>0</v>
      </c>
      <c r="C88" s="6">
        <f>IF('2 - Lista upraw'!C96&lt;&gt;"",1,0)</f>
        <v>0</v>
      </c>
      <c r="D88" s="6">
        <f>IF('2 - Lista upraw'!D96&lt;&gt;"",1,0)</f>
        <v>0</v>
      </c>
      <c r="E88" s="6">
        <f>IF('2 - Lista upraw'!E96&lt;&gt;"",1,0)</f>
        <v>0</v>
      </c>
      <c r="F88" s="6">
        <f>IF('2 - Lista upraw'!F96&lt;&gt;"",1,0)</f>
        <v>0</v>
      </c>
      <c r="G88" s="6">
        <f>IF('2 - Lista upraw'!G96&lt;&gt;"",1,0)</f>
        <v>0</v>
      </c>
      <c r="H88" s="6">
        <f>IF('2 - Lista upraw'!H96&lt;&gt;"",1,0)</f>
        <v>0</v>
      </c>
      <c r="I88" s="6">
        <f>IF('2 - Lista upraw'!I96&lt;&gt;"",1,0)</f>
        <v>0</v>
      </c>
      <c r="J88" s="6">
        <f>IF('2 - Lista upraw'!J96&lt;&gt;"",1,0)</f>
        <v>0</v>
      </c>
      <c r="K88" s="6">
        <f>IF('2 - Lista upraw'!K96&lt;&gt;"",1,0)</f>
        <v>0</v>
      </c>
      <c r="L88" s="6">
        <f>IF('2 - Lista upraw'!L96&lt;&gt;"",1,0)</f>
        <v>0</v>
      </c>
      <c r="M88" s="6">
        <f>IF('2 - Lista upraw'!M96&lt;&gt;"",1,0)</f>
        <v>0</v>
      </c>
      <c r="N88" s="6">
        <f>IF('2 - Lista upraw'!N96&lt;&gt;"",1,0)</f>
        <v>0</v>
      </c>
      <c r="P88" s="6">
        <f t="shared" si="5"/>
        <v>0</v>
      </c>
      <c r="Q88" s="6">
        <f t="shared" si="6"/>
        <v>0</v>
      </c>
      <c r="R88" s="6" t="str">
        <f t="shared" si="7"/>
        <v/>
      </c>
      <c r="S88">
        <f>IF(SUM(P89:P$102)&gt;0,1,0)</f>
        <v>0</v>
      </c>
      <c r="T88">
        <f t="shared" si="8"/>
        <v>0</v>
      </c>
      <c r="U88">
        <f>IF('2 - Lista upraw'!D96&gt;'2 - Lista upraw'!C96,1,0)</f>
        <v>0</v>
      </c>
      <c r="V88">
        <f>IF('2 - Lista upraw'!L96&gt;'2 - Lista upraw'!C96,1,0)</f>
        <v>0</v>
      </c>
      <c r="W88">
        <f>IF('2 - Lista upraw'!L96&gt;'2 - Lista upraw'!D96,1,0)</f>
        <v>0</v>
      </c>
      <c r="X88">
        <f>IF(P88,IF(IFERROR(MATCH('2 - Lista upraw'!J96,Tab.GATUNKI[Gatunki],0),0)=0,1,0),0)</f>
        <v>0</v>
      </c>
    </row>
    <row r="89" spans="1:24" x14ac:dyDescent="0.3">
      <c r="A89" s="6">
        <f>IF('2 - Lista upraw'!A97&lt;&gt;"",1,0)</f>
        <v>0</v>
      </c>
      <c r="B89" s="6">
        <f>IF('2 - Lista upraw'!B97&lt;&gt;"",1,0)</f>
        <v>0</v>
      </c>
      <c r="C89" s="6">
        <f>IF('2 - Lista upraw'!C97&lt;&gt;"",1,0)</f>
        <v>0</v>
      </c>
      <c r="D89" s="6">
        <f>IF('2 - Lista upraw'!D97&lt;&gt;"",1,0)</f>
        <v>0</v>
      </c>
      <c r="E89" s="6">
        <f>IF('2 - Lista upraw'!E97&lt;&gt;"",1,0)</f>
        <v>0</v>
      </c>
      <c r="F89" s="6">
        <f>IF('2 - Lista upraw'!F97&lt;&gt;"",1,0)</f>
        <v>0</v>
      </c>
      <c r="G89" s="6">
        <f>IF('2 - Lista upraw'!G97&lt;&gt;"",1,0)</f>
        <v>0</v>
      </c>
      <c r="H89" s="6">
        <f>IF('2 - Lista upraw'!H97&lt;&gt;"",1,0)</f>
        <v>0</v>
      </c>
      <c r="I89" s="6">
        <f>IF('2 - Lista upraw'!I97&lt;&gt;"",1,0)</f>
        <v>0</v>
      </c>
      <c r="J89" s="6">
        <f>IF('2 - Lista upraw'!J97&lt;&gt;"",1,0)</f>
        <v>0</v>
      </c>
      <c r="K89" s="6">
        <f>IF('2 - Lista upraw'!K97&lt;&gt;"",1,0)</f>
        <v>0</v>
      </c>
      <c r="L89" s="6">
        <f>IF('2 - Lista upraw'!L97&lt;&gt;"",1,0)</f>
        <v>0</v>
      </c>
      <c r="M89" s="6">
        <f>IF('2 - Lista upraw'!M97&lt;&gt;"",1,0)</f>
        <v>0</v>
      </c>
      <c r="N89" s="6">
        <f>IF('2 - Lista upraw'!N97&lt;&gt;"",1,0)</f>
        <v>0</v>
      </c>
      <c r="P89" s="6">
        <f t="shared" si="5"/>
        <v>0</v>
      </c>
      <c r="Q89" s="6">
        <f t="shared" si="6"/>
        <v>0</v>
      </c>
      <c r="R89" s="6" t="str">
        <f t="shared" si="7"/>
        <v/>
      </c>
      <c r="S89">
        <f>IF(SUM(P90:P$102)&gt;0,1,0)</f>
        <v>0</v>
      </c>
      <c r="T89">
        <f t="shared" si="8"/>
        <v>0</v>
      </c>
      <c r="U89">
        <f>IF('2 - Lista upraw'!D97&gt;'2 - Lista upraw'!C97,1,0)</f>
        <v>0</v>
      </c>
      <c r="V89">
        <f>IF('2 - Lista upraw'!L97&gt;'2 - Lista upraw'!C97,1,0)</f>
        <v>0</v>
      </c>
      <c r="W89">
        <f>IF('2 - Lista upraw'!L97&gt;'2 - Lista upraw'!D97,1,0)</f>
        <v>0</v>
      </c>
      <c r="X89">
        <f>IF(P89,IF(IFERROR(MATCH('2 - Lista upraw'!J97,Tab.GATUNKI[Gatunki],0),0)=0,1,0),0)</f>
        <v>0</v>
      </c>
    </row>
    <row r="90" spans="1:24" x14ac:dyDescent="0.3">
      <c r="A90" s="6">
        <f>IF('2 - Lista upraw'!A98&lt;&gt;"",1,0)</f>
        <v>0</v>
      </c>
      <c r="B90" s="6">
        <f>IF('2 - Lista upraw'!B98&lt;&gt;"",1,0)</f>
        <v>0</v>
      </c>
      <c r="C90" s="6">
        <f>IF('2 - Lista upraw'!C98&lt;&gt;"",1,0)</f>
        <v>0</v>
      </c>
      <c r="D90" s="6">
        <f>IF('2 - Lista upraw'!D98&lt;&gt;"",1,0)</f>
        <v>0</v>
      </c>
      <c r="E90" s="6">
        <f>IF('2 - Lista upraw'!E98&lt;&gt;"",1,0)</f>
        <v>0</v>
      </c>
      <c r="F90" s="6">
        <f>IF('2 - Lista upraw'!F98&lt;&gt;"",1,0)</f>
        <v>0</v>
      </c>
      <c r="G90" s="6">
        <f>IF('2 - Lista upraw'!G98&lt;&gt;"",1,0)</f>
        <v>0</v>
      </c>
      <c r="H90" s="6">
        <f>IF('2 - Lista upraw'!H98&lt;&gt;"",1,0)</f>
        <v>0</v>
      </c>
      <c r="I90" s="6">
        <f>IF('2 - Lista upraw'!I98&lt;&gt;"",1,0)</f>
        <v>0</v>
      </c>
      <c r="J90" s="6">
        <f>IF('2 - Lista upraw'!J98&lt;&gt;"",1,0)</f>
        <v>0</v>
      </c>
      <c r="K90" s="6">
        <f>IF('2 - Lista upraw'!K98&lt;&gt;"",1,0)</f>
        <v>0</v>
      </c>
      <c r="L90" s="6">
        <f>IF('2 - Lista upraw'!L98&lt;&gt;"",1,0)</f>
        <v>0</v>
      </c>
      <c r="M90" s="6">
        <f>IF('2 - Lista upraw'!M98&lt;&gt;"",1,0)</f>
        <v>0</v>
      </c>
      <c r="N90" s="6">
        <f>IF('2 - Lista upraw'!N98&lt;&gt;"",1,0)</f>
        <v>0</v>
      </c>
      <c r="P90" s="6">
        <f t="shared" si="5"/>
        <v>0</v>
      </c>
      <c r="Q90" s="6">
        <f t="shared" si="6"/>
        <v>0</v>
      </c>
      <c r="R90" s="6" t="str">
        <f t="shared" si="7"/>
        <v/>
      </c>
      <c r="S90">
        <f>IF(SUM(P91:P$102)&gt;0,1,0)</f>
        <v>0</v>
      </c>
      <c r="T90">
        <f t="shared" si="8"/>
        <v>0</v>
      </c>
      <c r="U90">
        <f>IF('2 - Lista upraw'!D98&gt;'2 - Lista upraw'!C98,1,0)</f>
        <v>0</v>
      </c>
      <c r="V90">
        <f>IF('2 - Lista upraw'!L98&gt;'2 - Lista upraw'!C98,1,0)</f>
        <v>0</v>
      </c>
      <c r="W90">
        <f>IF('2 - Lista upraw'!L98&gt;'2 - Lista upraw'!D98,1,0)</f>
        <v>0</v>
      </c>
      <c r="X90">
        <f>IF(P90,IF(IFERROR(MATCH('2 - Lista upraw'!J98,Tab.GATUNKI[Gatunki],0),0)=0,1,0),0)</f>
        <v>0</v>
      </c>
    </row>
    <row r="91" spans="1:24" x14ac:dyDescent="0.3">
      <c r="A91" s="6">
        <f>IF('2 - Lista upraw'!A99&lt;&gt;"",1,0)</f>
        <v>0</v>
      </c>
      <c r="B91" s="6">
        <f>IF('2 - Lista upraw'!B99&lt;&gt;"",1,0)</f>
        <v>0</v>
      </c>
      <c r="C91" s="6">
        <f>IF('2 - Lista upraw'!C99&lt;&gt;"",1,0)</f>
        <v>0</v>
      </c>
      <c r="D91" s="6">
        <f>IF('2 - Lista upraw'!D99&lt;&gt;"",1,0)</f>
        <v>0</v>
      </c>
      <c r="E91" s="6">
        <f>IF('2 - Lista upraw'!E99&lt;&gt;"",1,0)</f>
        <v>0</v>
      </c>
      <c r="F91" s="6">
        <f>IF('2 - Lista upraw'!F99&lt;&gt;"",1,0)</f>
        <v>0</v>
      </c>
      <c r="G91" s="6">
        <f>IF('2 - Lista upraw'!G99&lt;&gt;"",1,0)</f>
        <v>0</v>
      </c>
      <c r="H91" s="6">
        <f>IF('2 - Lista upraw'!H99&lt;&gt;"",1,0)</f>
        <v>0</v>
      </c>
      <c r="I91" s="6">
        <f>IF('2 - Lista upraw'!I99&lt;&gt;"",1,0)</f>
        <v>0</v>
      </c>
      <c r="J91" s="6">
        <f>IF('2 - Lista upraw'!J99&lt;&gt;"",1,0)</f>
        <v>0</v>
      </c>
      <c r="K91" s="6">
        <f>IF('2 - Lista upraw'!K99&lt;&gt;"",1,0)</f>
        <v>0</v>
      </c>
      <c r="L91" s="6">
        <f>IF('2 - Lista upraw'!L99&lt;&gt;"",1,0)</f>
        <v>0</v>
      </c>
      <c r="M91" s="6">
        <f>IF('2 - Lista upraw'!M99&lt;&gt;"",1,0)</f>
        <v>0</v>
      </c>
      <c r="N91" s="6">
        <f>IF('2 - Lista upraw'!N99&lt;&gt;"",1,0)</f>
        <v>0</v>
      </c>
      <c r="P91" s="6">
        <f t="shared" si="5"/>
        <v>0</v>
      </c>
      <c r="Q91" s="6">
        <f t="shared" si="6"/>
        <v>0</v>
      </c>
      <c r="R91" s="6" t="str">
        <f t="shared" si="7"/>
        <v/>
      </c>
      <c r="S91">
        <f>IF(SUM(P92:P$102)&gt;0,1,0)</f>
        <v>0</v>
      </c>
      <c r="T91">
        <f t="shared" si="8"/>
        <v>0</v>
      </c>
      <c r="U91">
        <f>IF('2 - Lista upraw'!D99&gt;'2 - Lista upraw'!C99,1,0)</f>
        <v>0</v>
      </c>
      <c r="V91">
        <f>IF('2 - Lista upraw'!L99&gt;'2 - Lista upraw'!C99,1,0)</f>
        <v>0</v>
      </c>
      <c r="W91">
        <f>IF('2 - Lista upraw'!L99&gt;'2 - Lista upraw'!D99,1,0)</f>
        <v>0</v>
      </c>
      <c r="X91">
        <f>IF(P91,IF(IFERROR(MATCH('2 - Lista upraw'!J99,Tab.GATUNKI[Gatunki],0),0)=0,1,0),0)</f>
        <v>0</v>
      </c>
    </row>
    <row r="92" spans="1:24" x14ac:dyDescent="0.3">
      <c r="A92" s="6">
        <f>IF('2 - Lista upraw'!A100&lt;&gt;"",1,0)</f>
        <v>0</v>
      </c>
      <c r="B92" s="6">
        <f>IF('2 - Lista upraw'!B100&lt;&gt;"",1,0)</f>
        <v>0</v>
      </c>
      <c r="C92" s="6">
        <f>IF('2 - Lista upraw'!C100&lt;&gt;"",1,0)</f>
        <v>0</v>
      </c>
      <c r="D92" s="6">
        <f>IF('2 - Lista upraw'!D100&lt;&gt;"",1,0)</f>
        <v>0</v>
      </c>
      <c r="E92" s="6">
        <f>IF('2 - Lista upraw'!E100&lt;&gt;"",1,0)</f>
        <v>0</v>
      </c>
      <c r="F92" s="6">
        <f>IF('2 - Lista upraw'!F100&lt;&gt;"",1,0)</f>
        <v>0</v>
      </c>
      <c r="G92" s="6">
        <f>IF('2 - Lista upraw'!G100&lt;&gt;"",1,0)</f>
        <v>0</v>
      </c>
      <c r="H92" s="6">
        <f>IF('2 - Lista upraw'!H100&lt;&gt;"",1,0)</f>
        <v>0</v>
      </c>
      <c r="I92" s="6">
        <f>IF('2 - Lista upraw'!I100&lt;&gt;"",1,0)</f>
        <v>0</v>
      </c>
      <c r="J92" s="6">
        <f>IF('2 - Lista upraw'!J100&lt;&gt;"",1,0)</f>
        <v>0</v>
      </c>
      <c r="K92" s="6">
        <f>IF('2 - Lista upraw'!K100&lt;&gt;"",1,0)</f>
        <v>0</v>
      </c>
      <c r="L92" s="6">
        <f>IF('2 - Lista upraw'!L100&lt;&gt;"",1,0)</f>
        <v>0</v>
      </c>
      <c r="M92" s="6">
        <f>IF('2 - Lista upraw'!M100&lt;&gt;"",1,0)</f>
        <v>0</v>
      </c>
      <c r="N92" s="6">
        <f>IF('2 - Lista upraw'!N100&lt;&gt;"",1,0)</f>
        <v>0</v>
      </c>
      <c r="P92" s="6">
        <f t="shared" si="5"/>
        <v>0</v>
      </c>
      <c r="Q92" s="6">
        <f t="shared" si="6"/>
        <v>0</v>
      </c>
      <c r="R92" s="6" t="str">
        <f t="shared" si="7"/>
        <v/>
      </c>
      <c r="S92">
        <f>IF(SUM(P93:P$102)&gt;0,1,0)</f>
        <v>0</v>
      </c>
      <c r="T92">
        <f t="shared" si="8"/>
        <v>0</v>
      </c>
      <c r="U92">
        <f>IF('2 - Lista upraw'!D100&gt;'2 - Lista upraw'!C100,1,0)</f>
        <v>0</v>
      </c>
      <c r="V92">
        <f>IF('2 - Lista upraw'!L100&gt;'2 - Lista upraw'!C100,1,0)</f>
        <v>0</v>
      </c>
      <c r="W92">
        <f>IF('2 - Lista upraw'!L100&gt;'2 - Lista upraw'!D100,1,0)</f>
        <v>0</v>
      </c>
      <c r="X92">
        <f>IF(P92,IF(IFERROR(MATCH('2 - Lista upraw'!J100,Tab.GATUNKI[Gatunki],0),0)=0,1,0),0)</f>
        <v>0</v>
      </c>
    </row>
    <row r="93" spans="1:24" x14ac:dyDescent="0.3">
      <c r="A93" s="6">
        <f>IF('2 - Lista upraw'!A101&lt;&gt;"",1,0)</f>
        <v>0</v>
      </c>
      <c r="B93" s="6">
        <f>IF('2 - Lista upraw'!B101&lt;&gt;"",1,0)</f>
        <v>0</v>
      </c>
      <c r="C93" s="6">
        <f>IF('2 - Lista upraw'!C101&lt;&gt;"",1,0)</f>
        <v>0</v>
      </c>
      <c r="D93" s="6">
        <f>IF('2 - Lista upraw'!D101&lt;&gt;"",1,0)</f>
        <v>0</v>
      </c>
      <c r="E93" s="6">
        <f>IF('2 - Lista upraw'!E101&lt;&gt;"",1,0)</f>
        <v>0</v>
      </c>
      <c r="F93" s="6">
        <f>IF('2 - Lista upraw'!F101&lt;&gt;"",1,0)</f>
        <v>0</v>
      </c>
      <c r="G93" s="6">
        <f>IF('2 - Lista upraw'!G101&lt;&gt;"",1,0)</f>
        <v>0</v>
      </c>
      <c r="H93" s="6">
        <f>IF('2 - Lista upraw'!H101&lt;&gt;"",1,0)</f>
        <v>0</v>
      </c>
      <c r="I93" s="6">
        <f>IF('2 - Lista upraw'!I101&lt;&gt;"",1,0)</f>
        <v>0</v>
      </c>
      <c r="J93" s="6">
        <f>IF('2 - Lista upraw'!J101&lt;&gt;"",1,0)</f>
        <v>0</v>
      </c>
      <c r="K93" s="6">
        <f>IF('2 - Lista upraw'!K101&lt;&gt;"",1,0)</f>
        <v>0</v>
      </c>
      <c r="L93" s="6">
        <f>IF('2 - Lista upraw'!L101&lt;&gt;"",1,0)</f>
        <v>0</v>
      </c>
      <c r="M93" s="6">
        <f>IF('2 - Lista upraw'!M101&lt;&gt;"",1,0)</f>
        <v>0</v>
      </c>
      <c r="N93" s="6">
        <f>IF('2 - Lista upraw'!N101&lt;&gt;"",1,0)</f>
        <v>0</v>
      </c>
      <c r="P93" s="6">
        <f t="shared" si="5"/>
        <v>0</v>
      </c>
      <c r="Q93" s="6">
        <f t="shared" si="6"/>
        <v>0</v>
      </c>
      <c r="R93" s="6" t="str">
        <f t="shared" si="7"/>
        <v/>
      </c>
      <c r="S93">
        <f>IF(SUM(P94:P$102)&gt;0,1,0)</f>
        <v>0</v>
      </c>
      <c r="T93">
        <f t="shared" si="8"/>
        <v>0</v>
      </c>
      <c r="U93">
        <f>IF('2 - Lista upraw'!D101&gt;'2 - Lista upraw'!C101,1,0)</f>
        <v>0</v>
      </c>
      <c r="V93">
        <f>IF('2 - Lista upraw'!L101&gt;'2 - Lista upraw'!C101,1,0)</f>
        <v>0</v>
      </c>
      <c r="W93">
        <f>IF('2 - Lista upraw'!L101&gt;'2 - Lista upraw'!D101,1,0)</f>
        <v>0</v>
      </c>
      <c r="X93">
        <f>IF(P93,IF(IFERROR(MATCH('2 - Lista upraw'!J101,Tab.GATUNKI[Gatunki],0),0)=0,1,0),0)</f>
        <v>0</v>
      </c>
    </row>
    <row r="94" spans="1:24" x14ac:dyDescent="0.3">
      <c r="A94" s="6">
        <f>IF('2 - Lista upraw'!A102&lt;&gt;"",1,0)</f>
        <v>0</v>
      </c>
      <c r="B94" s="6">
        <f>IF('2 - Lista upraw'!B102&lt;&gt;"",1,0)</f>
        <v>0</v>
      </c>
      <c r="C94" s="6">
        <f>IF('2 - Lista upraw'!C102&lt;&gt;"",1,0)</f>
        <v>0</v>
      </c>
      <c r="D94" s="6">
        <f>IF('2 - Lista upraw'!D102&lt;&gt;"",1,0)</f>
        <v>0</v>
      </c>
      <c r="E94" s="6">
        <f>IF('2 - Lista upraw'!E102&lt;&gt;"",1,0)</f>
        <v>0</v>
      </c>
      <c r="F94" s="6">
        <f>IF('2 - Lista upraw'!F102&lt;&gt;"",1,0)</f>
        <v>0</v>
      </c>
      <c r="G94" s="6">
        <f>IF('2 - Lista upraw'!G102&lt;&gt;"",1,0)</f>
        <v>0</v>
      </c>
      <c r="H94" s="6">
        <f>IF('2 - Lista upraw'!H102&lt;&gt;"",1,0)</f>
        <v>0</v>
      </c>
      <c r="I94" s="6">
        <f>IF('2 - Lista upraw'!I102&lt;&gt;"",1,0)</f>
        <v>0</v>
      </c>
      <c r="J94" s="6">
        <f>IF('2 - Lista upraw'!J102&lt;&gt;"",1,0)</f>
        <v>0</v>
      </c>
      <c r="K94" s="6">
        <f>IF('2 - Lista upraw'!K102&lt;&gt;"",1,0)</f>
        <v>0</v>
      </c>
      <c r="L94" s="6">
        <f>IF('2 - Lista upraw'!L102&lt;&gt;"",1,0)</f>
        <v>0</v>
      </c>
      <c r="M94" s="6">
        <f>IF('2 - Lista upraw'!M102&lt;&gt;"",1,0)</f>
        <v>0</v>
      </c>
      <c r="N94" s="6">
        <f>IF('2 - Lista upraw'!N102&lt;&gt;"",1,0)</f>
        <v>0</v>
      </c>
      <c r="P94" s="6">
        <f t="shared" si="5"/>
        <v>0</v>
      </c>
      <c r="Q94" s="6">
        <f t="shared" si="6"/>
        <v>0</v>
      </c>
      <c r="R94" s="6" t="str">
        <f t="shared" si="7"/>
        <v/>
      </c>
      <c r="S94">
        <f>IF(SUM(P95:P$102)&gt;0,1,0)</f>
        <v>0</v>
      </c>
      <c r="T94">
        <f t="shared" si="8"/>
        <v>0</v>
      </c>
      <c r="U94">
        <f>IF('2 - Lista upraw'!D102&gt;'2 - Lista upraw'!C102,1,0)</f>
        <v>0</v>
      </c>
      <c r="V94">
        <f>IF('2 - Lista upraw'!L102&gt;'2 - Lista upraw'!C102,1,0)</f>
        <v>0</v>
      </c>
      <c r="W94">
        <f>IF('2 - Lista upraw'!L102&gt;'2 - Lista upraw'!D102,1,0)</f>
        <v>0</v>
      </c>
      <c r="X94">
        <f>IF(P94,IF(IFERROR(MATCH('2 - Lista upraw'!J102,Tab.GATUNKI[Gatunki],0),0)=0,1,0),0)</f>
        <v>0</v>
      </c>
    </row>
    <row r="95" spans="1:24" x14ac:dyDescent="0.3">
      <c r="A95" s="6">
        <f>IF('2 - Lista upraw'!A103&lt;&gt;"",1,0)</f>
        <v>0</v>
      </c>
      <c r="B95" s="6">
        <f>IF('2 - Lista upraw'!B103&lt;&gt;"",1,0)</f>
        <v>0</v>
      </c>
      <c r="C95" s="6">
        <f>IF('2 - Lista upraw'!C103&lt;&gt;"",1,0)</f>
        <v>0</v>
      </c>
      <c r="D95" s="6">
        <f>IF('2 - Lista upraw'!D103&lt;&gt;"",1,0)</f>
        <v>0</v>
      </c>
      <c r="E95" s="6">
        <f>IF('2 - Lista upraw'!E103&lt;&gt;"",1,0)</f>
        <v>0</v>
      </c>
      <c r="F95" s="6">
        <f>IF('2 - Lista upraw'!F103&lt;&gt;"",1,0)</f>
        <v>0</v>
      </c>
      <c r="G95" s="6">
        <f>IF('2 - Lista upraw'!G103&lt;&gt;"",1,0)</f>
        <v>0</v>
      </c>
      <c r="H95" s="6">
        <f>IF('2 - Lista upraw'!H103&lt;&gt;"",1,0)</f>
        <v>0</v>
      </c>
      <c r="I95" s="6">
        <f>IF('2 - Lista upraw'!I103&lt;&gt;"",1,0)</f>
        <v>0</v>
      </c>
      <c r="J95" s="6">
        <f>IF('2 - Lista upraw'!J103&lt;&gt;"",1,0)</f>
        <v>0</v>
      </c>
      <c r="K95" s="6">
        <f>IF('2 - Lista upraw'!K103&lt;&gt;"",1,0)</f>
        <v>0</v>
      </c>
      <c r="L95" s="6">
        <f>IF('2 - Lista upraw'!L103&lt;&gt;"",1,0)</f>
        <v>0</v>
      </c>
      <c r="M95" s="6">
        <f>IF('2 - Lista upraw'!M103&lt;&gt;"",1,0)</f>
        <v>0</v>
      </c>
      <c r="N95" s="6">
        <f>IF('2 - Lista upraw'!N103&lt;&gt;"",1,0)</f>
        <v>0</v>
      </c>
      <c r="P95" s="6">
        <f t="shared" si="5"/>
        <v>0</v>
      </c>
      <c r="Q95" s="6">
        <f t="shared" si="6"/>
        <v>0</v>
      </c>
      <c r="R95" s="6" t="str">
        <f t="shared" si="7"/>
        <v/>
      </c>
      <c r="S95">
        <f>IF(SUM(P96:P$102)&gt;0,1,0)</f>
        <v>0</v>
      </c>
      <c r="T95">
        <f t="shared" si="8"/>
        <v>0</v>
      </c>
      <c r="U95">
        <f>IF('2 - Lista upraw'!D103&gt;'2 - Lista upraw'!C103,1,0)</f>
        <v>0</v>
      </c>
      <c r="V95">
        <f>IF('2 - Lista upraw'!L103&gt;'2 - Lista upraw'!C103,1,0)</f>
        <v>0</v>
      </c>
      <c r="W95">
        <f>IF('2 - Lista upraw'!L103&gt;'2 - Lista upraw'!D103,1,0)</f>
        <v>0</v>
      </c>
      <c r="X95">
        <f>IF(P95,IF(IFERROR(MATCH('2 - Lista upraw'!J103,Tab.GATUNKI[Gatunki],0),0)=0,1,0),0)</f>
        <v>0</v>
      </c>
    </row>
    <row r="96" spans="1:24" x14ac:dyDescent="0.3">
      <c r="A96" s="6">
        <f>IF('2 - Lista upraw'!A104&lt;&gt;"",1,0)</f>
        <v>0</v>
      </c>
      <c r="B96" s="6">
        <f>IF('2 - Lista upraw'!B104&lt;&gt;"",1,0)</f>
        <v>0</v>
      </c>
      <c r="C96" s="6">
        <f>IF('2 - Lista upraw'!C104&lt;&gt;"",1,0)</f>
        <v>0</v>
      </c>
      <c r="D96" s="6">
        <f>IF('2 - Lista upraw'!D104&lt;&gt;"",1,0)</f>
        <v>0</v>
      </c>
      <c r="E96" s="6">
        <f>IF('2 - Lista upraw'!E104&lt;&gt;"",1,0)</f>
        <v>0</v>
      </c>
      <c r="F96" s="6">
        <f>IF('2 - Lista upraw'!F104&lt;&gt;"",1,0)</f>
        <v>0</v>
      </c>
      <c r="G96" s="6">
        <f>IF('2 - Lista upraw'!G104&lt;&gt;"",1,0)</f>
        <v>0</v>
      </c>
      <c r="H96" s="6">
        <f>IF('2 - Lista upraw'!H104&lt;&gt;"",1,0)</f>
        <v>0</v>
      </c>
      <c r="I96" s="6">
        <f>IF('2 - Lista upraw'!I104&lt;&gt;"",1,0)</f>
        <v>0</v>
      </c>
      <c r="J96" s="6">
        <f>IF('2 - Lista upraw'!J104&lt;&gt;"",1,0)</f>
        <v>0</v>
      </c>
      <c r="K96" s="6">
        <f>IF('2 - Lista upraw'!K104&lt;&gt;"",1,0)</f>
        <v>0</v>
      </c>
      <c r="L96" s="6">
        <f>IF('2 - Lista upraw'!L104&lt;&gt;"",1,0)</f>
        <v>0</v>
      </c>
      <c r="M96" s="6">
        <f>IF('2 - Lista upraw'!M104&lt;&gt;"",1,0)</f>
        <v>0</v>
      </c>
      <c r="N96" s="6">
        <f>IF('2 - Lista upraw'!N104&lt;&gt;"",1,0)</f>
        <v>0</v>
      </c>
      <c r="P96" s="6">
        <f t="shared" si="5"/>
        <v>0</v>
      </c>
      <c r="Q96" s="6">
        <f t="shared" si="6"/>
        <v>0</v>
      </c>
      <c r="R96" s="6" t="str">
        <f t="shared" si="7"/>
        <v/>
      </c>
      <c r="S96">
        <f>IF(SUM(P97:P$102)&gt;0,1,0)</f>
        <v>0</v>
      </c>
      <c r="T96">
        <f t="shared" si="8"/>
        <v>0</v>
      </c>
      <c r="U96">
        <f>IF('2 - Lista upraw'!D104&gt;'2 - Lista upraw'!C104,1,0)</f>
        <v>0</v>
      </c>
      <c r="V96">
        <f>IF('2 - Lista upraw'!L104&gt;'2 - Lista upraw'!C104,1,0)</f>
        <v>0</v>
      </c>
      <c r="W96">
        <f>IF('2 - Lista upraw'!L104&gt;'2 - Lista upraw'!D104,1,0)</f>
        <v>0</v>
      </c>
      <c r="X96">
        <f>IF(P96,IF(IFERROR(MATCH('2 - Lista upraw'!J104,Tab.GATUNKI[Gatunki],0),0)=0,1,0),0)</f>
        <v>0</v>
      </c>
    </row>
    <row r="97" spans="1:24" x14ac:dyDescent="0.3">
      <c r="A97" s="6">
        <f>IF('2 - Lista upraw'!A105&lt;&gt;"",1,0)</f>
        <v>0</v>
      </c>
      <c r="B97" s="6">
        <f>IF('2 - Lista upraw'!B105&lt;&gt;"",1,0)</f>
        <v>0</v>
      </c>
      <c r="C97" s="6">
        <f>IF('2 - Lista upraw'!C105&lt;&gt;"",1,0)</f>
        <v>0</v>
      </c>
      <c r="D97" s="6">
        <f>IF('2 - Lista upraw'!D105&lt;&gt;"",1,0)</f>
        <v>0</v>
      </c>
      <c r="E97" s="6">
        <f>IF('2 - Lista upraw'!E105&lt;&gt;"",1,0)</f>
        <v>0</v>
      </c>
      <c r="F97" s="6">
        <f>IF('2 - Lista upraw'!F105&lt;&gt;"",1,0)</f>
        <v>0</v>
      </c>
      <c r="G97" s="6">
        <f>IF('2 - Lista upraw'!G105&lt;&gt;"",1,0)</f>
        <v>0</v>
      </c>
      <c r="H97" s="6">
        <f>IF('2 - Lista upraw'!H105&lt;&gt;"",1,0)</f>
        <v>0</v>
      </c>
      <c r="I97" s="6">
        <f>IF('2 - Lista upraw'!I105&lt;&gt;"",1,0)</f>
        <v>0</v>
      </c>
      <c r="J97" s="6">
        <f>IF('2 - Lista upraw'!J105&lt;&gt;"",1,0)</f>
        <v>0</v>
      </c>
      <c r="K97" s="6">
        <f>IF('2 - Lista upraw'!K105&lt;&gt;"",1,0)</f>
        <v>0</v>
      </c>
      <c r="L97" s="6">
        <f>IF('2 - Lista upraw'!L105&lt;&gt;"",1,0)</f>
        <v>0</v>
      </c>
      <c r="M97" s="6">
        <f>IF('2 - Lista upraw'!M105&lt;&gt;"",1,0)</f>
        <v>0</v>
      </c>
      <c r="N97" s="6">
        <f>IF('2 - Lista upraw'!N105&lt;&gt;"",1,0)</f>
        <v>0</v>
      </c>
      <c r="P97" s="6">
        <f t="shared" si="5"/>
        <v>0</v>
      </c>
      <c r="Q97" s="6">
        <f t="shared" si="6"/>
        <v>0</v>
      </c>
      <c r="R97" s="6" t="str">
        <f t="shared" si="7"/>
        <v/>
      </c>
      <c r="S97">
        <f>IF(SUM(P98:P$102)&gt;0,1,0)</f>
        <v>0</v>
      </c>
      <c r="T97">
        <f t="shared" si="8"/>
        <v>0</v>
      </c>
      <c r="U97">
        <f>IF('2 - Lista upraw'!D105&gt;'2 - Lista upraw'!C105,1,0)</f>
        <v>0</v>
      </c>
      <c r="V97">
        <f>IF('2 - Lista upraw'!L105&gt;'2 - Lista upraw'!C105,1,0)</f>
        <v>0</v>
      </c>
      <c r="W97">
        <f>IF('2 - Lista upraw'!L105&gt;'2 - Lista upraw'!D105,1,0)</f>
        <v>0</v>
      </c>
      <c r="X97">
        <f>IF(P97,IF(IFERROR(MATCH('2 - Lista upraw'!J105,Tab.GATUNKI[Gatunki],0),0)=0,1,0),0)</f>
        <v>0</v>
      </c>
    </row>
    <row r="98" spans="1:24" x14ac:dyDescent="0.3">
      <c r="A98" s="6">
        <f>IF('2 - Lista upraw'!A106&lt;&gt;"",1,0)</f>
        <v>0</v>
      </c>
      <c r="B98" s="6">
        <f>IF('2 - Lista upraw'!B106&lt;&gt;"",1,0)</f>
        <v>0</v>
      </c>
      <c r="C98" s="6">
        <f>IF('2 - Lista upraw'!C106&lt;&gt;"",1,0)</f>
        <v>0</v>
      </c>
      <c r="D98" s="6">
        <f>IF('2 - Lista upraw'!D106&lt;&gt;"",1,0)</f>
        <v>0</v>
      </c>
      <c r="E98" s="6">
        <f>IF('2 - Lista upraw'!E106&lt;&gt;"",1,0)</f>
        <v>0</v>
      </c>
      <c r="F98" s="6">
        <f>IF('2 - Lista upraw'!F106&lt;&gt;"",1,0)</f>
        <v>0</v>
      </c>
      <c r="G98" s="6">
        <f>IF('2 - Lista upraw'!G106&lt;&gt;"",1,0)</f>
        <v>0</v>
      </c>
      <c r="H98" s="6">
        <f>IF('2 - Lista upraw'!H106&lt;&gt;"",1,0)</f>
        <v>0</v>
      </c>
      <c r="I98" s="6">
        <f>IF('2 - Lista upraw'!I106&lt;&gt;"",1,0)</f>
        <v>0</v>
      </c>
      <c r="J98" s="6">
        <f>IF('2 - Lista upraw'!J106&lt;&gt;"",1,0)</f>
        <v>0</v>
      </c>
      <c r="K98" s="6">
        <f>IF('2 - Lista upraw'!K106&lt;&gt;"",1,0)</f>
        <v>0</v>
      </c>
      <c r="L98" s="6">
        <f>IF('2 - Lista upraw'!L106&lt;&gt;"",1,0)</f>
        <v>0</v>
      </c>
      <c r="M98" s="6">
        <f>IF('2 - Lista upraw'!M106&lt;&gt;"",1,0)</f>
        <v>0</v>
      </c>
      <c r="N98" s="6">
        <f>IF('2 - Lista upraw'!N106&lt;&gt;"",1,0)</f>
        <v>0</v>
      </c>
      <c r="P98" s="6">
        <f t="shared" si="5"/>
        <v>0</v>
      </c>
      <c r="Q98" s="6">
        <f t="shared" si="6"/>
        <v>0</v>
      </c>
      <c r="R98" s="6" t="str">
        <f t="shared" si="7"/>
        <v/>
      </c>
      <c r="S98">
        <f>IF(SUM(P99:P$102)&gt;0,1,0)</f>
        <v>0</v>
      </c>
      <c r="T98">
        <f t="shared" si="8"/>
        <v>0</v>
      </c>
      <c r="U98">
        <f>IF('2 - Lista upraw'!D106&gt;'2 - Lista upraw'!C106,1,0)</f>
        <v>0</v>
      </c>
      <c r="V98">
        <f>IF('2 - Lista upraw'!L106&gt;'2 - Lista upraw'!C106,1,0)</f>
        <v>0</v>
      </c>
      <c r="W98">
        <f>IF('2 - Lista upraw'!L106&gt;'2 - Lista upraw'!D106,1,0)</f>
        <v>0</v>
      </c>
      <c r="X98">
        <f>IF(P98,IF(IFERROR(MATCH('2 - Lista upraw'!J106,Tab.GATUNKI[Gatunki],0),0)=0,1,0),0)</f>
        <v>0</v>
      </c>
    </row>
    <row r="99" spans="1:24" x14ac:dyDescent="0.3">
      <c r="A99" s="6">
        <f>IF('2 - Lista upraw'!A107&lt;&gt;"",1,0)</f>
        <v>0</v>
      </c>
      <c r="B99" s="6">
        <f>IF('2 - Lista upraw'!B107&lt;&gt;"",1,0)</f>
        <v>0</v>
      </c>
      <c r="C99" s="6">
        <f>IF('2 - Lista upraw'!C107&lt;&gt;"",1,0)</f>
        <v>0</v>
      </c>
      <c r="D99" s="6">
        <f>IF('2 - Lista upraw'!D107&lt;&gt;"",1,0)</f>
        <v>0</v>
      </c>
      <c r="E99" s="6">
        <f>IF('2 - Lista upraw'!E107&lt;&gt;"",1,0)</f>
        <v>0</v>
      </c>
      <c r="F99" s="6">
        <f>IF('2 - Lista upraw'!F107&lt;&gt;"",1,0)</f>
        <v>0</v>
      </c>
      <c r="G99" s="6">
        <f>IF('2 - Lista upraw'!G107&lt;&gt;"",1,0)</f>
        <v>0</v>
      </c>
      <c r="H99" s="6">
        <f>IF('2 - Lista upraw'!H107&lt;&gt;"",1,0)</f>
        <v>0</v>
      </c>
      <c r="I99" s="6">
        <f>IF('2 - Lista upraw'!I107&lt;&gt;"",1,0)</f>
        <v>0</v>
      </c>
      <c r="J99" s="6">
        <f>IF('2 - Lista upraw'!J107&lt;&gt;"",1,0)</f>
        <v>0</v>
      </c>
      <c r="K99" s="6">
        <f>IF('2 - Lista upraw'!K107&lt;&gt;"",1,0)</f>
        <v>0</v>
      </c>
      <c r="L99" s="6">
        <f>IF('2 - Lista upraw'!L107&lt;&gt;"",1,0)</f>
        <v>0</v>
      </c>
      <c r="M99" s="6">
        <f>IF('2 - Lista upraw'!M107&lt;&gt;"",1,0)</f>
        <v>0</v>
      </c>
      <c r="N99" s="6">
        <f>IF('2 - Lista upraw'!N107&lt;&gt;"",1,0)</f>
        <v>0</v>
      </c>
      <c r="P99" s="6">
        <f t="shared" si="5"/>
        <v>0</v>
      </c>
      <c r="Q99" s="6">
        <f t="shared" si="6"/>
        <v>0</v>
      </c>
      <c r="R99" s="6" t="str">
        <f t="shared" si="7"/>
        <v/>
      </c>
      <c r="S99">
        <f>IF(SUM(P100:P$102)&gt;0,1,0)</f>
        <v>0</v>
      </c>
      <c r="T99">
        <f t="shared" si="8"/>
        <v>0</v>
      </c>
      <c r="U99">
        <f>IF('2 - Lista upraw'!D107&gt;'2 - Lista upraw'!C107,1,0)</f>
        <v>0</v>
      </c>
      <c r="V99">
        <f>IF('2 - Lista upraw'!L107&gt;'2 - Lista upraw'!C107,1,0)</f>
        <v>0</v>
      </c>
      <c r="W99">
        <f>IF('2 - Lista upraw'!L107&gt;'2 - Lista upraw'!D107,1,0)</f>
        <v>0</v>
      </c>
      <c r="X99">
        <f>IF(P99,IF(IFERROR(MATCH('2 - Lista upraw'!J107,Tab.GATUNKI[Gatunki],0),0)=0,1,0),0)</f>
        <v>0</v>
      </c>
    </row>
    <row r="100" spans="1:24" x14ac:dyDescent="0.3">
      <c r="A100" s="6">
        <f>IF('2 - Lista upraw'!A108&lt;&gt;"",1,0)</f>
        <v>0</v>
      </c>
      <c r="B100" s="6">
        <f>IF('2 - Lista upraw'!B108&lt;&gt;"",1,0)</f>
        <v>0</v>
      </c>
      <c r="C100" s="6">
        <f>IF('2 - Lista upraw'!C108&lt;&gt;"",1,0)</f>
        <v>0</v>
      </c>
      <c r="D100" s="6">
        <f>IF('2 - Lista upraw'!D108&lt;&gt;"",1,0)</f>
        <v>0</v>
      </c>
      <c r="E100" s="6">
        <f>IF('2 - Lista upraw'!E108&lt;&gt;"",1,0)</f>
        <v>0</v>
      </c>
      <c r="F100" s="6">
        <f>IF('2 - Lista upraw'!F108&lt;&gt;"",1,0)</f>
        <v>0</v>
      </c>
      <c r="G100" s="6">
        <f>IF('2 - Lista upraw'!G108&lt;&gt;"",1,0)</f>
        <v>0</v>
      </c>
      <c r="H100" s="6">
        <f>IF('2 - Lista upraw'!H108&lt;&gt;"",1,0)</f>
        <v>0</v>
      </c>
      <c r="I100" s="6">
        <f>IF('2 - Lista upraw'!I108&lt;&gt;"",1,0)</f>
        <v>0</v>
      </c>
      <c r="J100" s="6">
        <f>IF('2 - Lista upraw'!J108&lt;&gt;"",1,0)</f>
        <v>0</v>
      </c>
      <c r="K100" s="6">
        <f>IF('2 - Lista upraw'!K108&lt;&gt;"",1,0)</f>
        <v>0</v>
      </c>
      <c r="L100" s="6">
        <f>IF('2 - Lista upraw'!L108&lt;&gt;"",1,0)</f>
        <v>0</v>
      </c>
      <c r="M100" s="6">
        <f>IF('2 - Lista upraw'!M108&lt;&gt;"",1,0)</f>
        <v>0</v>
      </c>
      <c r="N100" s="6">
        <f>IF('2 - Lista upraw'!N108&lt;&gt;"",1,0)</f>
        <v>0</v>
      </c>
      <c r="P100" s="6">
        <f t="shared" si="5"/>
        <v>0</v>
      </c>
      <c r="Q100" s="6">
        <f t="shared" si="6"/>
        <v>0</v>
      </c>
      <c r="R100" s="6" t="str">
        <f t="shared" si="7"/>
        <v/>
      </c>
      <c r="S100">
        <f>IF(SUM(P101:P$102)&gt;0,1,0)</f>
        <v>0</v>
      </c>
      <c r="T100">
        <f t="shared" si="8"/>
        <v>0</v>
      </c>
      <c r="U100">
        <f>IF('2 - Lista upraw'!D108&gt;'2 - Lista upraw'!C108,1,0)</f>
        <v>0</v>
      </c>
      <c r="V100">
        <f>IF('2 - Lista upraw'!L108&gt;'2 - Lista upraw'!C108,1,0)</f>
        <v>0</v>
      </c>
      <c r="W100">
        <f>IF('2 - Lista upraw'!L108&gt;'2 - Lista upraw'!D108,1,0)</f>
        <v>0</v>
      </c>
      <c r="X100">
        <f>IF(P100,IF(IFERROR(MATCH('2 - Lista upraw'!J108,Tab.GATUNKI[Gatunki],0),0)=0,1,0),0)</f>
        <v>0</v>
      </c>
    </row>
    <row r="101" spans="1:24" x14ac:dyDescent="0.3">
      <c r="A101" s="6">
        <f>IF('2 - Lista upraw'!A109&lt;&gt;"",1,0)</f>
        <v>0</v>
      </c>
      <c r="B101" s="6">
        <f>IF('2 - Lista upraw'!B109&lt;&gt;"",1,0)</f>
        <v>0</v>
      </c>
      <c r="C101" s="6">
        <f>IF('2 - Lista upraw'!C109&lt;&gt;"",1,0)</f>
        <v>0</v>
      </c>
      <c r="D101" s="6">
        <f>IF('2 - Lista upraw'!D109&lt;&gt;"",1,0)</f>
        <v>0</v>
      </c>
      <c r="E101" s="6">
        <f>IF('2 - Lista upraw'!E109&lt;&gt;"",1,0)</f>
        <v>0</v>
      </c>
      <c r="F101" s="6">
        <f>IF('2 - Lista upraw'!F109&lt;&gt;"",1,0)</f>
        <v>0</v>
      </c>
      <c r="G101" s="6">
        <f>IF('2 - Lista upraw'!G109&lt;&gt;"",1,0)</f>
        <v>0</v>
      </c>
      <c r="H101" s="6">
        <f>IF('2 - Lista upraw'!H109&lt;&gt;"",1,0)</f>
        <v>0</v>
      </c>
      <c r="I101" s="6">
        <f>IF('2 - Lista upraw'!I109&lt;&gt;"",1,0)</f>
        <v>0</v>
      </c>
      <c r="J101" s="6">
        <f>IF('2 - Lista upraw'!J109&lt;&gt;"",1,0)</f>
        <v>0</v>
      </c>
      <c r="K101" s="6">
        <f>IF('2 - Lista upraw'!K109&lt;&gt;"",1,0)</f>
        <v>0</v>
      </c>
      <c r="L101" s="6">
        <f>IF('2 - Lista upraw'!L109&lt;&gt;"",1,0)</f>
        <v>0</v>
      </c>
      <c r="M101" s="6">
        <f>IF('2 - Lista upraw'!M109&lt;&gt;"",1,0)</f>
        <v>0</v>
      </c>
      <c r="N101" s="6">
        <f>IF('2 - Lista upraw'!N109&lt;&gt;"",1,0)</f>
        <v>0</v>
      </c>
      <c r="P101" s="6">
        <f t="shared" si="5"/>
        <v>0</v>
      </c>
      <c r="Q101" s="6">
        <f t="shared" si="6"/>
        <v>0</v>
      </c>
      <c r="R101" s="6" t="str">
        <f t="shared" si="7"/>
        <v/>
      </c>
      <c r="S101">
        <f>IF(SUM(P102:P$102)&gt;0,1,0)</f>
        <v>0</v>
      </c>
      <c r="T101">
        <f t="shared" si="8"/>
        <v>0</v>
      </c>
      <c r="U101">
        <f>IF('2 - Lista upraw'!D109&gt;'2 - Lista upraw'!C109,1,0)</f>
        <v>0</v>
      </c>
      <c r="V101">
        <f>IF('2 - Lista upraw'!L109&gt;'2 - Lista upraw'!C109,1,0)</f>
        <v>0</v>
      </c>
      <c r="W101">
        <f>IF('2 - Lista upraw'!L109&gt;'2 - Lista upraw'!D109,1,0)</f>
        <v>0</v>
      </c>
      <c r="X101">
        <f>IF(P101,IF(IFERROR(MATCH('2 - Lista upraw'!J109,Tab.GATUNKI[Gatunki],0),0)=0,1,0),0)</f>
        <v>0</v>
      </c>
    </row>
    <row r="102" spans="1:24" x14ac:dyDescent="0.3">
      <c r="A102" s="6">
        <f>IF('2 - Lista upraw'!A110&lt;&gt;"",1,0)</f>
        <v>0</v>
      </c>
      <c r="B102" s="6">
        <f>IF('2 - Lista upraw'!B110&lt;&gt;"",1,0)</f>
        <v>0</v>
      </c>
      <c r="C102" s="6">
        <f>IF('2 - Lista upraw'!C110&lt;&gt;"",1,0)</f>
        <v>0</v>
      </c>
      <c r="D102" s="6">
        <f>IF('2 - Lista upraw'!D110&lt;&gt;"",1,0)</f>
        <v>0</v>
      </c>
      <c r="E102" s="6">
        <f>IF('2 - Lista upraw'!E110&lt;&gt;"",1,0)</f>
        <v>0</v>
      </c>
      <c r="F102" s="6">
        <f>IF('2 - Lista upraw'!F110&lt;&gt;"",1,0)</f>
        <v>0</v>
      </c>
      <c r="G102" s="6">
        <f>IF('2 - Lista upraw'!G110&lt;&gt;"",1,0)</f>
        <v>0</v>
      </c>
      <c r="H102" s="6">
        <f>IF('2 - Lista upraw'!H110&lt;&gt;"",1,0)</f>
        <v>0</v>
      </c>
      <c r="I102" s="6">
        <f>IF('2 - Lista upraw'!I110&lt;&gt;"",1,0)</f>
        <v>0</v>
      </c>
      <c r="J102" s="6">
        <f>IF('2 - Lista upraw'!J110&lt;&gt;"",1,0)</f>
        <v>0</v>
      </c>
      <c r="K102" s="6">
        <f>IF('2 - Lista upraw'!K110&lt;&gt;"",1,0)</f>
        <v>0</v>
      </c>
      <c r="L102" s="6">
        <f>IF('2 - Lista upraw'!L110&lt;&gt;"",1,0)</f>
        <v>0</v>
      </c>
      <c r="M102" s="6">
        <f>IF('2 - Lista upraw'!M110&lt;&gt;"",1,0)</f>
        <v>0</v>
      </c>
      <c r="N102" s="6">
        <f>IF('2 - Lista upraw'!N110&lt;&gt;"",1,0)</f>
        <v>0</v>
      </c>
      <c r="P102" s="6">
        <f t="shared" si="5"/>
        <v>0</v>
      </c>
      <c r="Q102" s="6">
        <f t="shared" si="6"/>
        <v>0</v>
      </c>
      <c r="R102" s="6" t="str">
        <f t="shared" si="7"/>
        <v/>
      </c>
      <c r="S102">
        <f>IF(SUM(P$102:P103)&gt;0,1,0)</f>
        <v>0</v>
      </c>
      <c r="T102">
        <f t="shared" si="8"/>
        <v>0</v>
      </c>
      <c r="U102">
        <f>IF('2 - Lista upraw'!D110&gt;'2 - Lista upraw'!C110,1,0)</f>
        <v>0</v>
      </c>
      <c r="V102">
        <f>IF('2 - Lista upraw'!L110&gt;'2 - Lista upraw'!C110,1,0)</f>
        <v>0</v>
      </c>
      <c r="W102">
        <f>IF('2 - Lista upraw'!L110&gt;'2 - Lista upraw'!D110,1,0)</f>
        <v>0</v>
      </c>
      <c r="X102">
        <f>IF(P102,IF(IFERROR(MATCH('2 - Lista upraw'!J110,Tab.GATUNKI[Gatunki],0),0)=0,1,0),0)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AB97-0A32-4D6A-8312-43C0A9B002A1}">
  <sheetPr codeName="Arkusz6"/>
  <dimension ref="A1:O94"/>
  <sheetViews>
    <sheetView workbookViewId="0">
      <selection activeCell="G23" sqref="G23"/>
    </sheetView>
  </sheetViews>
  <sheetFormatPr defaultRowHeight="14.4" x14ac:dyDescent="0.3"/>
  <cols>
    <col min="1" max="1" width="21.6640625" customWidth="1"/>
    <col min="2" max="2" width="12.6640625" customWidth="1"/>
    <col min="3" max="4" width="10.21875" customWidth="1"/>
    <col min="6" max="6" width="18.88671875" customWidth="1"/>
    <col min="7" max="7" width="24.109375" customWidth="1"/>
    <col min="8" max="8" width="27.44140625" bestFit="1" customWidth="1"/>
    <col min="10" max="10" width="25.88671875" bestFit="1" customWidth="1"/>
    <col min="11" max="11" width="19.88671875" bestFit="1" customWidth="1"/>
    <col min="13" max="13" width="10.21875" customWidth="1"/>
  </cols>
  <sheetData>
    <row r="1" spans="1:15" ht="28.8" x14ac:dyDescent="0.3">
      <c r="A1" t="s">
        <v>79</v>
      </c>
      <c r="B1" s="98" t="s">
        <v>394</v>
      </c>
      <c r="C1" s="98" t="s">
        <v>395</v>
      </c>
      <c r="D1" s="98" t="s">
        <v>420</v>
      </c>
      <c r="F1" t="s">
        <v>126</v>
      </c>
      <c r="H1" t="s">
        <v>199</v>
      </c>
      <c r="J1" t="s">
        <v>199</v>
      </c>
      <c r="K1" t="s">
        <v>212</v>
      </c>
      <c r="M1" t="s">
        <v>383</v>
      </c>
    </row>
    <row r="2" spans="1:15" x14ac:dyDescent="0.3">
      <c r="A2" t="s">
        <v>80</v>
      </c>
      <c r="B2">
        <f>COUNTIF('2 - Lista upraw'!$J$11:$J$110,Tab.GATUNKI[[#This Row],[Gatunki]])</f>
        <v>0</v>
      </c>
      <c r="C2">
        <f>IF(Tab.GATUNKI[[#This Row],[Wystąpienia gatunku]]&gt;0,1,0)</f>
        <v>0</v>
      </c>
      <c r="D2">
        <v>0</v>
      </c>
      <c r="F2" t="s">
        <v>127</v>
      </c>
      <c r="H2" t="s">
        <v>200</v>
      </c>
      <c r="J2" s="24" t="s">
        <v>200</v>
      </c>
      <c r="K2" t="s">
        <v>213</v>
      </c>
      <c r="M2" t="s">
        <v>424</v>
      </c>
      <c r="N2" s="110">
        <v>900</v>
      </c>
    </row>
    <row r="3" spans="1:15" x14ac:dyDescent="0.3">
      <c r="A3" t="s">
        <v>81</v>
      </c>
      <c r="B3">
        <f>COUNTIF('2 - Lista upraw'!$J$11:$J$110,Tab.GATUNKI[[#This Row],[Gatunki]])</f>
        <v>0</v>
      </c>
      <c r="C3">
        <f>IF(Tab.GATUNKI[[#This Row],[Wystąpienia gatunku]]&gt;0,1,0)</f>
        <v>0</v>
      </c>
      <c r="D3">
        <v>0</v>
      </c>
      <c r="F3" t="s">
        <v>125</v>
      </c>
      <c r="H3" t="s">
        <v>201</v>
      </c>
      <c r="J3" s="24" t="s">
        <v>200</v>
      </c>
      <c r="K3" t="s">
        <v>214</v>
      </c>
      <c r="M3" t="s">
        <v>389</v>
      </c>
      <c r="N3" s="110">
        <v>1000</v>
      </c>
    </row>
    <row r="4" spans="1:15" x14ac:dyDescent="0.3">
      <c r="A4" t="s">
        <v>82</v>
      </c>
      <c r="B4">
        <f>COUNTIF('2 - Lista upraw'!$J$11:$J$110,Tab.GATUNKI[[#This Row],[Gatunki]])</f>
        <v>0</v>
      </c>
      <c r="C4">
        <f>IF(Tab.GATUNKI[[#This Row],[Wystąpienia gatunku]]&gt;0,1,0)</f>
        <v>0</v>
      </c>
      <c r="D4">
        <v>0</v>
      </c>
      <c r="F4" t="s">
        <v>128</v>
      </c>
      <c r="H4" t="s">
        <v>202</v>
      </c>
      <c r="J4" s="24" t="s">
        <v>200</v>
      </c>
      <c r="K4" t="s">
        <v>215</v>
      </c>
      <c r="M4" t="s">
        <v>390</v>
      </c>
      <c r="N4" s="110">
        <v>1500</v>
      </c>
    </row>
    <row r="5" spans="1:15" x14ac:dyDescent="0.3">
      <c r="A5" t="s">
        <v>106</v>
      </c>
      <c r="B5">
        <f>COUNTIF('2 - Lista upraw'!$J$11:$J$110,Tab.GATUNKI[[#This Row],[Gatunki]])</f>
        <v>0</v>
      </c>
      <c r="C5">
        <f>IF(Tab.GATUNKI[[#This Row],[Wystąpienia gatunku]]&gt;0,1,0)</f>
        <v>0</v>
      </c>
      <c r="D5">
        <v>0</v>
      </c>
      <c r="F5" t="s">
        <v>129</v>
      </c>
      <c r="H5" t="s">
        <v>203</v>
      </c>
      <c r="J5" s="24" t="s">
        <v>200</v>
      </c>
      <c r="K5" t="s">
        <v>216</v>
      </c>
      <c r="M5" t="s">
        <v>391</v>
      </c>
      <c r="N5" s="110">
        <v>2000</v>
      </c>
    </row>
    <row r="6" spans="1:15" x14ac:dyDescent="0.3">
      <c r="A6" t="s">
        <v>105</v>
      </c>
      <c r="B6">
        <f>COUNTIF('2 - Lista upraw'!$J$11:$J$110,Tab.GATUNKI[[#This Row],[Gatunki]])</f>
        <v>0</v>
      </c>
      <c r="C6">
        <f>IF(Tab.GATUNKI[[#This Row],[Wystąpienia gatunku]]&gt;0,1,0)</f>
        <v>0</v>
      </c>
      <c r="D6">
        <v>0</v>
      </c>
      <c r="F6" t="s">
        <v>130</v>
      </c>
      <c r="H6" t="s">
        <v>204</v>
      </c>
      <c r="J6" s="24" t="s">
        <v>200</v>
      </c>
      <c r="K6" t="s">
        <v>217</v>
      </c>
      <c r="M6" t="s">
        <v>392</v>
      </c>
      <c r="N6" s="110">
        <v>2500</v>
      </c>
    </row>
    <row r="7" spans="1:15" x14ac:dyDescent="0.3">
      <c r="A7" t="s">
        <v>84</v>
      </c>
      <c r="B7">
        <f>COUNTIF('2 - Lista upraw'!$J$11:$J$110,Tab.GATUNKI[[#This Row],[Gatunki]])</f>
        <v>0</v>
      </c>
      <c r="C7">
        <f>IF(Tab.GATUNKI[[#This Row],[Wystąpienia gatunku]]&gt;0,1,0)</f>
        <v>0</v>
      </c>
      <c r="D7">
        <v>0</v>
      </c>
      <c r="F7" t="s">
        <v>131</v>
      </c>
      <c r="H7" t="s">
        <v>205</v>
      </c>
      <c r="J7" s="24" t="s">
        <v>200</v>
      </c>
      <c r="K7" t="s">
        <v>218</v>
      </c>
      <c r="M7" s="99">
        <f>SUM('2 - Lista upraw'!$L$11:$L$110)</f>
        <v>0</v>
      </c>
      <c r="N7" t="s">
        <v>398</v>
      </c>
      <c r="O7" t="s">
        <v>397</v>
      </c>
    </row>
    <row r="8" spans="1:15" x14ac:dyDescent="0.3">
      <c r="A8" t="s">
        <v>83</v>
      </c>
      <c r="B8">
        <f>COUNTIF('2 - Lista upraw'!$J$11:$J$110,Tab.GATUNKI[[#This Row],[Gatunki]])</f>
        <v>0</v>
      </c>
      <c r="C8">
        <f>IF(Tab.GATUNKI[[#This Row],[Wystąpienia gatunku]]&gt;0,1,0)</f>
        <v>0</v>
      </c>
      <c r="D8">
        <v>0</v>
      </c>
      <c r="F8" t="s">
        <v>132</v>
      </c>
      <c r="H8" t="s">
        <v>206</v>
      </c>
      <c r="J8" s="24" t="s">
        <v>200</v>
      </c>
      <c r="K8" t="s">
        <v>219</v>
      </c>
      <c r="M8">
        <f>Tab.GATUNKI[[#Totals],[Czy gatunek]]</f>
        <v>0</v>
      </c>
      <c r="N8" t="s">
        <v>399</v>
      </c>
      <c r="O8" t="s">
        <v>400</v>
      </c>
    </row>
    <row r="9" spans="1:15" x14ac:dyDescent="0.3">
      <c r="A9" t="s">
        <v>85</v>
      </c>
      <c r="B9">
        <f>COUNTIF('2 - Lista upraw'!$J$11:$J$110,Tab.GATUNKI[[#This Row],[Gatunki]])</f>
        <v>0</v>
      </c>
      <c r="C9">
        <f>IF(Tab.GATUNKI[[#This Row],[Wystąpienia gatunku]]&gt;0,1,0)</f>
        <v>0</v>
      </c>
      <c r="D9">
        <v>0</v>
      </c>
      <c r="F9" t="s">
        <v>133</v>
      </c>
      <c r="H9" t="s">
        <v>207</v>
      </c>
      <c r="J9" s="24" t="s">
        <v>200</v>
      </c>
      <c r="K9" t="s">
        <v>220</v>
      </c>
    </row>
    <row r="10" spans="1:15" x14ac:dyDescent="0.3">
      <c r="A10" t="s">
        <v>86</v>
      </c>
      <c r="B10">
        <f>COUNTIF('2 - Lista upraw'!$J$11:$J$110,Tab.GATUNKI[[#This Row],[Gatunki]])</f>
        <v>0</v>
      </c>
      <c r="C10">
        <f>IF(Tab.GATUNKI[[#This Row],[Wystąpienia gatunku]]&gt;0,1,0)</f>
        <v>0</v>
      </c>
      <c r="D10">
        <v>0</v>
      </c>
      <c r="F10" t="s">
        <v>134</v>
      </c>
      <c r="H10" t="s">
        <v>208</v>
      </c>
      <c r="J10" s="24" t="s">
        <v>200</v>
      </c>
      <c r="K10" t="s">
        <v>221</v>
      </c>
      <c r="M10">
        <f>IF(M7&lt;=10,N2,IF(M7&lt;=20,N3,IF(M7&lt;=40,N4,IF(M7&lt;=80,N5,N6))))</f>
        <v>900</v>
      </c>
      <c r="N10" t="s">
        <v>402</v>
      </c>
      <c r="O10" t="s">
        <v>396</v>
      </c>
    </row>
    <row r="11" spans="1:15" x14ac:dyDescent="0.3">
      <c r="A11" t="s">
        <v>88</v>
      </c>
      <c r="B11">
        <f>COUNTIF('2 - Lista upraw'!$J$11:$J$110,Tab.GATUNKI[[#This Row],[Gatunki]])</f>
        <v>0</v>
      </c>
      <c r="C11">
        <f>IF(Tab.GATUNKI[[#This Row],[Wystąpienia gatunku]]&gt;0,1,0)</f>
        <v>0</v>
      </c>
      <c r="D11">
        <v>0</v>
      </c>
      <c r="F11" t="s">
        <v>135</v>
      </c>
      <c r="H11" t="s">
        <v>209</v>
      </c>
      <c r="J11" s="24" t="s">
        <v>200</v>
      </c>
      <c r="K11" t="s">
        <v>222</v>
      </c>
      <c r="M11">
        <f>IF(M8&gt;0,(M8-1)*150,0)</f>
        <v>0</v>
      </c>
      <c r="N11" t="s">
        <v>402</v>
      </c>
      <c r="O11" t="s">
        <v>401</v>
      </c>
    </row>
    <row r="12" spans="1:15" x14ac:dyDescent="0.3">
      <c r="A12" t="s">
        <v>104</v>
      </c>
      <c r="B12">
        <f>COUNTIF('2 - Lista upraw'!$J$11:$J$110,Tab.GATUNKI[[#This Row],[Gatunki]])</f>
        <v>0</v>
      </c>
      <c r="C12">
        <f>IF(Tab.GATUNKI[[#This Row],[Wystąpienia gatunku]]&gt;0,1,0)</f>
        <v>0</v>
      </c>
      <c r="D12">
        <v>0</v>
      </c>
      <c r="F12" t="s">
        <v>136</v>
      </c>
      <c r="H12" t="s">
        <v>210</v>
      </c>
      <c r="J12" s="24" t="s">
        <v>200</v>
      </c>
      <c r="K12" t="s">
        <v>223</v>
      </c>
      <c r="M12">
        <f>IF('1 - Dane do umowy'!$D$35="TAK",500,0)</f>
        <v>0</v>
      </c>
      <c r="N12" t="s">
        <v>402</v>
      </c>
      <c r="O12" t="s">
        <v>403</v>
      </c>
    </row>
    <row r="13" spans="1:15" x14ac:dyDescent="0.3">
      <c r="A13" t="s">
        <v>87</v>
      </c>
      <c r="B13">
        <f>COUNTIF('2 - Lista upraw'!$J$11:$J$110,Tab.GATUNKI[[#This Row],[Gatunki]])</f>
        <v>0</v>
      </c>
      <c r="C13">
        <f>IF(Tab.GATUNKI[[#This Row],[Wystąpienia gatunku]]&gt;0,1,0)</f>
        <v>0</v>
      </c>
      <c r="D13">
        <v>0</v>
      </c>
      <c r="F13" t="s">
        <v>137</v>
      </c>
      <c r="H13" t="s">
        <v>211</v>
      </c>
      <c r="J13" s="24" t="s">
        <v>200</v>
      </c>
      <c r="K13" t="s">
        <v>224</v>
      </c>
    </row>
    <row r="14" spans="1:15" x14ac:dyDescent="0.3">
      <c r="A14" t="s">
        <v>91</v>
      </c>
      <c r="B14">
        <f>COUNTIF('2 - Lista upraw'!$J$11:$J$110,Tab.GATUNKI[[#This Row],[Gatunki]])</f>
        <v>0</v>
      </c>
      <c r="C14">
        <f>IF(Tab.GATUNKI[[#This Row],[Wystąpienia gatunku]]&gt;0,1,0)</f>
        <v>0</v>
      </c>
      <c r="D14">
        <v>0</v>
      </c>
      <c r="F14" t="s">
        <v>138</v>
      </c>
      <c r="J14" s="24" t="s">
        <v>201</v>
      </c>
      <c r="K14" t="s">
        <v>225</v>
      </c>
    </row>
    <row r="15" spans="1:15" x14ac:dyDescent="0.3">
      <c r="A15" s="1" t="s">
        <v>432</v>
      </c>
      <c r="B15">
        <f>COUNTIF('2 - Lista upraw'!$J$11:$J$110,Tab.GATUNKI[[#This Row],[Gatunki]])</f>
        <v>0</v>
      </c>
      <c r="C15">
        <f>IF(Tab.GATUNKI[[#This Row],[Wystąpienia gatunku]]&gt;0,1,0)</f>
        <v>0</v>
      </c>
      <c r="D15">
        <v>0</v>
      </c>
      <c r="F15" t="s">
        <v>139</v>
      </c>
      <c r="J15" s="24" t="s">
        <v>201</v>
      </c>
      <c r="K15" t="s">
        <v>226</v>
      </c>
    </row>
    <row r="16" spans="1:15" x14ac:dyDescent="0.3">
      <c r="A16" t="s">
        <v>92</v>
      </c>
      <c r="B16">
        <f>COUNTIF('2 - Lista upraw'!$J$11:$J$110,Tab.GATUNKI[[#This Row],[Gatunki]])</f>
        <v>0</v>
      </c>
      <c r="C16">
        <f>IF(Tab.GATUNKI[[#This Row],[Wystąpienia gatunku]]&gt;0,1,0)</f>
        <v>0</v>
      </c>
      <c r="D16">
        <v>0</v>
      </c>
      <c r="F16" t="s">
        <v>140</v>
      </c>
      <c r="J16" s="24" t="s">
        <v>201</v>
      </c>
      <c r="K16" t="s">
        <v>227</v>
      </c>
    </row>
    <row r="17" spans="1:11" x14ac:dyDescent="0.3">
      <c r="A17" s="1" t="s">
        <v>434</v>
      </c>
      <c r="B17">
        <f>COUNTIF('2 - Lista upraw'!$J$11:$J$110,Tab.GATUNKI[[#This Row],[Gatunki]])</f>
        <v>0</v>
      </c>
      <c r="C17">
        <f>IF(Tab.GATUNKI[[#This Row],[Wystąpienia gatunku]]&gt;0,1,0)</f>
        <v>0</v>
      </c>
      <c r="D17">
        <v>0</v>
      </c>
      <c r="F17" t="s">
        <v>141</v>
      </c>
      <c r="J17" s="24" t="s">
        <v>201</v>
      </c>
      <c r="K17" t="s">
        <v>228</v>
      </c>
    </row>
    <row r="18" spans="1:11" x14ac:dyDescent="0.3">
      <c r="A18" s="1" t="s">
        <v>433</v>
      </c>
      <c r="B18">
        <f>COUNTIF('2 - Lista upraw'!$J$11:$J$110,Tab.GATUNKI[[#This Row],[Gatunki]])</f>
        <v>0</v>
      </c>
      <c r="C18">
        <f>IF(Tab.GATUNKI[[#This Row],[Wystąpienia gatunku]]&gt;0,1,0)</f>
        <v>0</v>
      </c>
      <c r="D18">
        <v>0</v>
      </c>
      <c r="J18" s="24" t="s">
        <v>201</v>
      </c>
      <c r="K18" t="s">
        <v>229</v>
      </c>
    </row>
    <row r="19" spans="1:11" x14ac:dyDescent="0.3">
      <c r="A19" t="s">
        <v>93</v>
      </c>
      <c r="B19">
        <f>COUNTIF('2 - Lista upraw'!$J$11:$J$110,Tab.GATUNKI[[#This Row],[Gatunki]])</f>
        <v>0</v>
      </c>
      <c r="C19">
        <f>IF(Tab.GATUNKI[[#This Row],[Wystąpienia gatunku]]&gt;0,1,0)</f>
        <v>0</v>
      </c>
      <c r="D19">
        <v>0</v>
      </c>
      <c r="J19" s="24" t="s">
        <v>201</v>
      </c>
      <c r="K19" t="s">
        <v>230</v>
      </c>
    </row>
    <row r="20" spans="1:11" x14ac:dyDescent="0.3">
      <c r="A20" s="1" t="s">
        <v>94</v>
      </c>
      <c r="B20">
        <f>COUNTIF('2 - Lista upraw'!$J$11:$J$110,Tab.GATUNKI[[#This Row],[Gatunki]])</f>
        <v>0</v>
      </c>
      <c r="C20">
        <f>IF(Tab.GATUNKI[[#This Row],[Wystąpienia gatunku]]&gt;0,1,0)</f>
        <v>0</v>
      </c>
      <c r="D20">
        <v>0</v>
      </c>
      <c r="F20" s="1" t="s">
        <v>344</v>
      </c>
      <c r="J20" s="24" t="s">
        <v>201</v>
      </c>
      <c r="K20" t="s">
        <v>231</v>
      </c>
    </row>
    <row r="21" spans="1:11" x14ac:dyDescent="0.3">
      <c r="A21" t="s">
        <v>96</v>
      </c>
      <c r="B21">
        <f>COUNTIF('2 - Lista upraw'!$J$11:$J$110,Tab.GATUNKI[[#This Row],[Gatunki]])</f>
        <v>0</v>
      </c>
      <c r="C21">
        <f>IF(Tab.GATUNKI[[#This Row],[Wystąpienia gatunku]]&gt;0,1,0)</f>
        <v>0</v>
      </c>
      <c r="D21">
        <v>0</v>
      </c>
      <c r="F21" s="11">
        <v>45505</v>
      </c>
      <c r="G21" t="s">
        <v>190</v>
      </c>
      <c r="J21" s="24" t="s">
        <v>201</v>
      </c>
      <c r="K21" t="s">
        <v>232</v>
      </c>
    </row>
    <row r="22" spans="1:11" x14ac:dyDescent="0.3">
      <c r="A22" s="1" t="s">
        <v>427</v>
      </c>
      <c r="B22">
        <f>COUNTIF('2 - Lista upraw'!$J$11:$J$110,Tab.GATUNKI[[#This Row],[Gatunki]])</f>
        <v>0</v>
      </c>
      <c r="C22">
        <f>IF(Tab.GATUNKI[[#This Row],[Wystąpienia gatunku]]&gt;0,1,0)</f>
        <v>0</v>
      </c>
      <c r="D22">
        <v>0</v>
      </c>
      <c r="F22" s="11">
        <v>45900</v>
      </c>
      <c r="G22" t="s">
        <v>191</v>
      </c>
      <c r="J22" s="24" t="s">
        <v>201</v>
      </c>
      <c r="K22" t="s">
        <v>233</v>
      </c>
    </row>
    <row r="23" spans="1:11" x14ac:dyDescent="0.3">
      <c r="A23" s="1" t="s">
        <v>415</v>
      </c>
      <c r="B23">
        <f>COUNTIF('2 - Lista upraw'!$J$11:$J$110,Tab.GATUNKI[[#This Row],[Gatunki]])</f>
        <v>0</v>
      </c>
      <c r="C23">
        <f>IF(Tab.GATUNKI[[#This Row],[Wystąpienia gatunku]]&gt;0,1,0)</f>
        <v>0</v>
      </c>
      <c r="D23">
        <v>0</v>
      </c>
      <c r="J23" s="24" t="s">
        <v>201</v>
      </c>
      <c r="K23" t="s">
        <v>234</v>
      </c>
    </row>
    <row r="24" spans="1:11" x14ac:dyDescent="0.3">
      <c r="A24" t="s">
        <v>95</v>
      </c>
      <c r="B24">
        <f>COUNTIF('2 - Lista upraw'!$J$11:$J$110,Tab.GATUNKI[[#This Row],[Gatunki]])</f>
        <v>0</v>
      </c>
      <c r="C24">
        <f>IF(Tab.GATUNKI[[#This Row],[Wystąpienia gatunku]]&gt;0,1,0)</f>
        <v>0</v>
      </c>
      <c r="D24">
        <v>0</v>
      </c>
      <c r="F24" s="115">
        <v>43831</v>
      </c>
      <c r="G24" s="116" t="s">
        <v>343</v>
      </c>
      <c r="J24" s="24" t="s">
        <v>201</v>
      </c>
      <c r="K24" t="s">
        <v>235</v>
      </c>
    </row>
    <row r="25" spans="1:11" x14ac:dyDescent="0.3">
      <c r="A25" s="1" t="s">
        <v>416</v>
      </c>
      <c r="B25">
        <f>COUNTIF('2 - Lista upraw'!$J$11:$J$110,Tab.GATUNKI[[#This Row],[Gatunki]])</f>
        <v>0</v>
      </c>
      <c r="C25">
        <f>IF(Tab.GATUNKI[[#This Row],[Wystąpienia gatunku]]&gt;0,1,0)</f>
        <v>0</v>
      </c>
      <c r="D25">
        <v>0</v>
      </c>
      <c r="F25" s="11">
        <v>45900</v>
      </c>
      <c r="G25" t="s">
        <v>342</v>
      </c>
      <c r="J25" s="24" t="s">
        <v>201</v>
      </c>
      <c r="K25" t="s">
        <v>236</v>
      </c>
    </row>
    <row r="26" spans="1:11" x14ac:dyDescent="0.3">
      <c r="A26" t="s">
        <v>89</v>
      </c>
      <c r="B26">
        <f>COUNTIF('2 - Lista upraw'!$J$11:$J$110,Tab.GATUNKI[[#This Row],[Gatunki]])</f>
        <v>0</v>
      </c>
      <c r="C26">
        <f>IF(Tab.GATUNKI[[#This Row],[Wystąpienia gatunku]]&gt;0,1,0)</f>
        <v>0</v>
      </c>
      <c r="D26">
        <v>0</v>
      </c>
      <c r="J26" s="24" t="s">
        <v>201</v>
      </c>
      <c r="K26" t="s">
        <v>237</v>
      </c>
    </row>
    <row r="27" spans="1:11" x14ac:dyDescent="0.3">
      <c r="A27" t="s">
        <v>97</v>
      </c>
      <c r="B27">
        <f>COUNTIF('2 - Lista upraw'!$J$11:$J$110,Tab.GATUNKI[[#This Row],[Gatunki]])</f>
        <v>0</v>
      </c>
      <c r="C27">
        <f>IF(Tab.GATUNKI[[#This Row],[Wystąpienia gatunku]]&gt;0,1,0)</f>
        <v>0</v>
      </c>
      <c r="D27">
        <v>0</v>
      </c>
      <c r="J27" s="24" t="s">
        <v>202</v>
      </c>
      <c r="K27" t="s">
        <v>238</v>
      </c>
    </row>
    <row r="28" spans="1:11" x14ac:dyDescent="0.3">
      <c r="A28" t="s">
        <v>98</v>
      </c>
      <c r="B28">
        <f>COUNTIF('2 - Lista upraw'!$J$11:$J$110,Tab.GATUNKI[[#This Row],[Gatunki]])</f>
        <v>0</v>
      </c>
      <c r="C28">
        <f>IF(Tab.GATUNKI[[#This Row],[Wystąpienia gatunku]]&gt;0,1,0)</f>
        <v>0</v>
      </c>
      <c r="D28">
        <v>0</v>
      </c>
      <c r="J28" s="24" t="s">
        <v>202</v>
      </c>
      <c r="K28" t="s">
        <v>239</v>
      </c>
    </row>
    <row r="29" spans="1:11" x14ac:dyDescent="0.3">
      <c r="A29" t="s">
        <v>99</v>
      </c>
      <c r="B29">
        <f>COUNTIF('2 - Lista upraw'!$J$11:$J$110,Tab.GATUNKI[[#This Row],[Gatunki]])</f>
        <v>0</v>
      </c>
      <c r="C29">
        <f>IF(Tab.GATUNKI[[#This Row],[Wystąpienia gatunku]]&gt;0,1,0)</f>
        <v>0</v>
      </c>
      <c r="D29">
        <v>0</v>
      </c>
      <c r="J29" s="24" t="s">
        <v>202</v>
      </c>
      <c r="K29" t="s">
        <v>240</v>
      </c>
    </row>
    <row r="30" spans="1:11" x14ac:dyDescent="0.3">
      <c r="A30" t="s">
        <v>100</v>
      </c>
      <c r="B30">
        <f>COUNTIF('2 - Lista upraw'!$J$11:$J$110,Tab.GATUNKI[[#This Row],[Gatunki]])</f>
        <v>0</v>
      </c>
      <c r="C30">
        <f>IF(Tab.GATUNKI[[#This Row],[Wystąpienia gatunku]]&gt;0,1,0)</f>
        <v>0</v>
      </c>
      <c r="D30">
        <v>0</v>
      </c>
      <c r="J30" s="24" t="s">
        <v>202</v>
      </c>
      <c r="K30" t="s">
        <v>241</v>
      </c>
    </row>
    <row r="31" spans="1:11" x14ac:dyDescent="0.3">
      <c r="A31" s="1" t="s">
        <v>428</v>
      </c>
      <c r="B31">
        <f>COUNTIF('2 - Lista upraw'!$J$11:$J$110,Tab.GATUNKI[[#This Row],[Gatunki]])</f>
        <v>0</v>
      </c>
      <c r="C31">
        <f>IF(Tab.GATUNKI[[#This Row],[Wystąpienia gatunku]]&gt;0,1,0)</f>
        <v>0</v>
      </c>
      <c r="D31">
        <v>0</v>
      </c>
      <c r="J31" s="24" t="s">
        <v>202</v>
      </c>
      <c r="K31" t="s">
        <v>242</v>
      </c>
    </row>
    <row r="32" spans="1:11" x14ac:dyDescent="0.3">
      <c r="A32" t="s">
        <v>101</v>
      </c>
      <c r="B32">
        <f>COUNTIF('2 - Lista upraw'!$J$11:$J$110,Tab.GATUNKI[[#This Row],[Gatunki]])</f>
        <v>0</v>
      </c>
      <c r="C32">
        <f>IF(Tab.GATUNKI[[#This Row],[Wystąpienia gatunku]]&gt;0,1,0)</f>
        <v>0</v>
      </c>
      <c r="D32">
        <v>0</v>
      </c>
      <c r="J32" s="24" t="s">
        <v>202</v>
      </c>
      <c r="K32" t="s">
        <v>243</v>
      </c>
    </row>
    <row r="33" spans="1:11" x14ac:dyDescent="0.3">
      <c r="A33" t="s">
        <v>102</v>
      </c>
      <c r="B33">
        <f>COUNTIF('2 - Lista upraw'!$J$11:$J$110,Tab.GATUNKI[[#This Row],[Gatunki]])</f>
        <v>0</v>
      </c>
      <c r="C33">
        <f>IF(Tab.GATUNKI[[#This Row],[Wystąpienia gatunku]]&gt;0,1,0)</f>
        <v>0</v>
      </c>
      <c r="D33">
        <v>0</v>
      </c>
      <c r="J33" s="24" t="s">
        <v>202</v>
      </c>
      <c r="K33" t="s">
        <v>244</v>
      </c>
    </row>
    <row r="34" spans="1:11" x14ac:dyDescent="0.3">
      <c r="A34" s="1" t="s">
        <v>426</v>
      </c>
      <c r="B34">
        <f>COUNTIF('2 - Lista upraw'!$J$11:$J$110,Tab.GATUNKI[[#This Row],[Gatunki]])</f>
        <v>0</v>
      </c>
      <c r="C34">
        <f>IF(Tab.GATUNKI[[#This Row],[Wystąpienia gatunku]]&gt;0,1,0)</f>
        <v>0</v>
      </c>
      <c r="D34">
        <v>0</v>
      </c>
      <c r="J34" s="24" t="s">
        <v>202</v>
      </c>
      <c r="K34" t="s">
        <v>245</v>
      </c>
    </row>
    <row r="35" spans="1:11" x14ac:dyDescent="0.3">
      <c r="A35" t="s">
        <v>103</v>
      </c>
      <c r="B35">
        <f>COUNTIF('2 - Lista upraw'!$J$11:$J$110,Tab.GATUNKI[[#This Row],[Gatunki]])</f>
        <v>0</v>
      </c>
      <c r="C35">
        <f>IF(Tab.GATUNKI[[#This Row],[Wystąpienia gatunku]]&gt;0,1,0)</f>
        <v>0</v>
      </c>
      <c r="D35">
        <v>0</v>
      </c>
      <c r="J35" s="24" t="s">
        <v>202</v>
      </c>
      <c r="K35" t="s">
        <v>189</v>
      </c>
    </row>
    <row r="36" spans="1:11" x14ac:dyDescent="0.3">
      <c r="A36" t="s">
        <v>107</v>
      </c>
      <c r="B36">
        <f>COUNTIF('2 - Lista upraw'!$J$11:$J$110,Tab.GATUNKI[[#This Row],[Gatunki]])</f>
        <v>0</v>
      </c>
      <c r="C36">
        <f>IF(Tab.GATUNKI[[#This Row],[Wystąpienia gatunku]]&gt;0,1,0)</f>
        <v>0</v>
      </c>
      <c r="D36">
        <v>0</v>
      </c>
      <c r="J36" s="24" t="s">
        <v>202</v>
      </c>
      <c r="K36" t="s">
        <v>246</v>
      </c>
    </row>
    <row r="37" spans="1:11" x14ac:dyDescent="0.3">
      <c r="A37" s="1" t="s">
        <v>429</v>
      </c>
      <c r="B37">
        <f>COUNTIF('2 - Lista upraw'!$J$11:$J$110,Tab.GATUNKI[[#This Row],[Gatunki]])</f>
        <v>0</v>
      </c>
      <c r="C37">
        <f>IF(Tab.GATUNKI[[#This Row],[Wystąpienia gatunku]]&gt;0,1,0)</f>
        <v>0</v>
      </c>
      <c r="D37">
        <v>0</v>
      </c>
      <c r="J37" s="24" t="s">
        <v>202</v>
      </c>
      <c r="K37" t="s">
        <v>247</v>
      </c>
    </row>
    <row r="38" spans="1:11" x14ac:dyDescent="0.3">
      <c r="A38" s="1" t="s">
        <v>430</v>
      </c>
      <c r="B38">
        <f>COUNTIF('2 - Lista upraw'!$J$11:$J$110,Tab.GATUNKI[[#This Row],[Gatunki]])</f>
        <v>0</v>
      </c>
      <c r="C38">
        <f>IF(Tab.GATUNKI[[#This Row],[Wystąpienia gatunku]]&gt;0,1,0)</f>
        <v>0</v>
      </c>
      <c r="D38">
        <v>0</v>
      </c>
      <c r="J38" s="24" t="s">
        <v>202</v>
      </c>
      <c r="K38" t="s">
        <v>248</v>
      </c>
    </row>
    <row r="39" spans="1:11" x14ac:dyDescent="0.3">
      <c r="A39" t="s">
        <v>90</v>
      </c>
      <c r="B39">
        <f>COUNTIF('2 - Lista upraw'!$J$11:$J$110,Tab.GATUNKI[[#This Row],[Gatunki]])</f>
        <v>0</v>
      </c>
      <c r="C39">
        <f>IF(Tab.GATUNKI[[#This Row],[Wystąpienia gatunku]]&gt;0,1,0)</f>
        <v>0</v>
      </c>
      <c r="D39">
        <v>0</v>
      </c>
      <c r="J39" s="24" t="s">
        <v>203</v>
      </c>
      <c r="K39" t="s">
        <v>249</v>
      </c>
    </row>
    <row r="40" spans="1:11" x14ac:dyDescent="0.3">
      <c r="A40" t="s">
        <v>108</v>
      </c>
      <c r="B40">
        <f>COUNTIF('2 - Lista upraw'!$J$11:$J$110,Tab.GATUNKI[[#This Row],[Gatunki]])</f>
        <v>0</v>
      </c>
      <c r="C40">
        <f>IF(Tab.GATUNKI[[#This Row],[Wystąpienia gatunku]]&gt;0,1,0)</f>
        <v>0</v>
      </c>
      <c r="D40">
        <v>0</v>
      </c>
      <c r="J40" s="24" t="s">
        <v>203</v>
      </c>
      <c r="K40" t="s">
        <v>250</v>
      </c>
    </row>
    <row r="41" spans="1:11" x14ac:dyDescent="0.3">
      <c r="A41" t="s">
        <v>109</v>
      </c>
      <c r="B41">
        <f>COUNTIF('2 - Lista upraw'!$J$11:$J$110,Tab.GATUNKI[[#This Row],[Gatunki]])</f>
        <v>0</v>
      </c>
      <c r="C41">
        <f>IF(Tab.GATUNKI[[#This Row],[Wystąpienia gatunku]]&gt;0,1,0)</f>
        <v>0</v>
      </c>
      <c r="D41">
        <v>0</v>
      </c>
      <c r="J41" s="24" t="s">
        <v>203</v>
      </c>
      <c r="K41" t="s">
        <v>251</v>
      </c>
    </row>
    <row r="42" spans="1:11" x14ac:dyDescent="0.3">
      <c r="A42" t="s">
        <v>110</v>
      </c>
      <c r="B42">
        <f>COUNTIF('2 - Lista upraw'!$J$11:$J$110,Tab.GATUNKI[[#This Row],[Gatunki]])</f>
        <v>0</v>
      </c>
      <c r="C42">
        <f>IF(Tab.GATUNKI[[#This Row],[Wystąpienia gatunku]]&gt;0,1,0)</f>
        <v>0</v>
      </c>
      <c r="D42">
        <v>0</v>
      </c>
      <c r="J42" s="24" t="s">
        <v>203</v>
      </c>
      <c r="K42" t="s">
        <v>252</v>
      </c>
    </row>
    <row r="43" spans="1:11" x14ac:dyDescent="0.3">
      <c r="A43" t="s">
        <v>111</v>
      </c>
      <c r="B43">
        <f>COUNTIF('2 - Lista upraw'!$J$11:$J$110,Tab.GATUNKI[[#This Row],[Gatunki]])</f>
        <v>0</v>
      </c>
      <c r="C43">
        <f>IF(Tab.GATUNKI[[#This Row],[Wystąpienia gatunku]]&gt;0,1,0)</f>
        <v>0</v>
      </c>
      <c r="D43">
        <v>0</v>
      </c>
      <c r="J43" s="24" t="s">
        <v>203</v>
      </c>
      <c r="K43" t="s">
        <v>253</v>
      </c>
    </row>
    <row r="44" spans="1:11" x14ac:dyDescent="0.3">
      <c r="A44" t="s">
        <v>114</v>
      </c>
      <c r="B44">
        <f>COUNTIF('2 - Lista upraw'!$J$11:$J$110,Tab.GATUNKI[[#This Row],[Gatunki]])</f>
        <v>0</v>
      </c>
      <c r="C44">
        <f>IF(Tab.GATUNKI[[#This Row],[Wystąpienia gatunku]]&gt;0,1,0)</f>
        <v>0</v>
      </c>
      <c r="D44">
        <v>0</v>
      </c>
      <c r="J44" s="24" t="s">
        <v>203</v>
      </c>
      <c r="K44" t="s">
        <v>254</v>
      </c>
    </row>
    <row r="45" spans="1:11" x14ac:dyDescent="0.3">
      <c r="A45" s="1" t="s">
        <v>113</v>
      </c>
      <c r="B45">
        <f>COUNTIF('2 - Lista upraw'!$J$11:$J$110,Tab.GATUNKI[[#This Row],[Gatunki]])</f>
        <v>0</v>
      </c>
      <c r="C45">
        <f>IF(Tab.GATUNKI[[#This Row],[Wystąpienia gatunku]]&gt;0,1,0)</f>
        <v>0</v>
      </c>
      <c r="D45">
        <v>0</v>
      </c>
      <c r="J45" s="24" t="s">
        <v>203</v>
      </c>
      <c r="K45" t="s">
        <v>255</v>
      </c>
    </row>
    <row r="46" spans="1:11" x14ac:dyDescent="0.3">
      <c r="A46" s="1" t="s">
        <v>112</v>
      </c>
      <c r="B46">
        <f>COUNTIF('2 - Lista upraw'!$J$11:$J$110,Tab.GATUNKI[[#This Row],[Gatunki]])</f>
        <v>0</v>
      </c>
      <c r="C46">
        <f>IF(Tab.GATUNKI[[#This Row],[Wystąpienia gatunku]]&gt;0,1,0)</f>
        <v>0</v>
      </c>
      <c r="D46">
        <v>0</v>
      </c>
      <c r="J46" s="24" t="s">
        <v>203</v>
      </c>
      <c r="K46" t="s">
        <v>256</v>
      </c>
    </row>
    <row r="47" spans="1:11" x14ac:dyDescent="0.3">
      <c r="A47" t="s">
        <v>115</v>
      </c>
      <c r="B47">
        <f>COUNTIF('2 - Lista upraw'!$J$11:$J$110,Tab.GATUNKI[[#This Row],[Gatunki]])</f>
        <v>0</v>
      </c>
      <c r="C47">
        <f>IF(Tab.GATUNKI[[#This Row],[Wystąpienia gatunku]]&gt;0,1,0)</f>
        <v>0</v>
      </c>
      <c r="D47">
        <v>0</v>
      </c>
      <c r="J47" s="24" t="s">
        <v>204</v>
      </c>
      <c r="K47" t="s">
        <v>257</v>
      </c>
    </row>
    <row r="48" spans="1:11" x14ac:dyDescent="0.3">
      <c r="A48" t="s">
        <v>116</v>
      </c>
      <c r="B48">
        <f>COUNTIF('2 - Lista upraw'!$J$11:$J$110,Tab.GATUNKI[[#This Row],[Gatunki]])</f>
        <v>0</v>
      </c>
      <c r="C48">
        <f>IF(Tab.GATUNKI[[#This Row],[Wystąpienia gatunku]]&gt;0,1,0)</f>
        <v>0</v>
      </c>
      <c r="D48">
        <v>0</v>
      </c>
      <c r="J48" s="24" t="s">
        <v>204</v>
      </c>
      <c r="K48" t="s">
        <v>258</v>
      </c>
    </row>
    <row r="49" spans="1:11" x14ac:dyDescent="0.3">
      <c r="A49" t="s">
        <v>435</v>
      </c>
      <c r="B49">
        <f>COUNTIF('2 - Lista upraw'!$J$11:$J$110,Tab.GATUNKI[[#This Row],[Gatunki]])</f>
        <v>0</v>
      </c>
      <c r="C49">
        <f>IF(Tab.GATUNKI[[#This Row],[Wystąpienia gatunku]]&gt;0,1,0)</f>
        <v>0</v>
      </c>
      <c r="D49">
        <v>0</v>
      </c>
      <c r="J49" s="24" t="s">
        <v>204</v>
      </c>
      <c r="K49" t="s">
        <v>259</v>
      </c>
    </row>
    <row r="50" spans="1:11" x14ac:dyDescent="0.3">
      <c r="A50" t="s">
        <v>119</v>
      </c>
      <c r="B50">
        <f>COUNTIF('2 - Lista upraw'!$J$11:$J$110,Tab.GATUNKI[[#This Row],[Gatunki]])</f>
        <v>0</v>
      </c>
      <c r="C50">
        <f>IF(Tab.GATUNKI[[#This Row],[Wystąpienia gatunku]]&gt;0,1,0)</f>
        <v>0</v>
      </c>
      <c r="D50">
        <v>0</v>
      </c>
      <c r="J50" s="24" t="s">
        <v>204</v>
      </c>
      <c r="K50" t="s">
        <v>260</v>
      </c>
    </row>
    <row r="51" spans="1:11" x14ac:dyDescent="0.3">
      <c r="A51" s="1" t="s">
        <v>425</v>
      </c>
      <c r="B51">
        <f>COUNTIF('2 - Lista upraw'!$J$11:$J$110,Tab.GATUNKI[[#This Row],[Gatunki]])</f>
        <v>0</v>
      </c>
      <c r="C51">
        <f>IF(Tab.GATUNKI[[#This Row],[Wystąpienia gatunku]]&gt;0,1,0)</f>
        <v>0</v>
      </c>
      <c r="D51">
        <v>0</v>
      </c>
      <c r="J51" s="24" t="s">
        <v>204</v>
      </c>
      <c r="K51" t="s">
        <v>261</v>
      </c>
    </row>
    <row r="52" spans="1:11" x14ac:dyDescent="0.3">
      <c r="A52" t="s">
        <v>120</v>
      </c>
      <c r="B52">
        <f>COUNTIF('2 - Lista upraw'!$J$11:$J$110,Tab.GATUNKI[[#This Row],[Gatunki]])</f>
        <v>0</v>
      </c>
      <c r="C52">
        <f>IF(Tab.GATUNKI[[#This Row],[Wystąpienia gatunku]]&gt;0,1,0)</f>
        <v>0</v>
      </c>
      <c r="D52">
        <v>0</v>
      </c>
      <c r="J52" s="24" t="s">
        <v>205</v>
      </c>
      <c r="K52" t="s">
        <v>262</v>
      </c>
    </row>
    <row r="53" spans="1:11" x14ac:dyDescent="0.3">
      <c r="A53" t="s">
        <v>117</v>
      </c>
      <c r="B53">
        <f>COUNTIF('2 - Lista upraw'!$J$11:$J$110,Tab.GATUNKI[[#This Row],[Gatunki]])</f>
        <v>0</v>
      </c>
      <c r="C53">
        <f>IF(Tab.GATUNKI[[#This Row],[Wystąpienia gatunku]]&gt;0,1,0)</f>
        <v>0</v>
      </c>
      <c r="D53">
        <v>0</v>
      </c>
      <c r="J53" s="24" t="s">
        <v>205</v>
      </c>
      <c r="K53" t="s">
        <v>263</v>
      </c>
    </row>
    <row r="54" spans="1:11" x14ac:dyDescent="0.3">
      <c r="A54" t="s">
        <v>118</v>
      </c>
      <c r="B54">
        <f>COUNTIF('2 - Lista upraw'!$J$11:$J$110,Tab.GATUNKI[[#This Row],[Gatunki]])</f>
        <v>0</v>
      </c>
      <c r="C54">
        <f>IF(Tab.GATUNKI[[#This Row],[Wystąpienia gatunku]]&gt;0,1,0)</f>
        <v>0</v>
      </c>
      <c r="D54">
        <v>0</v>
      </c>
      <c r="J54" s="24" t="s">
        <v>205</v>
      </c>
      <c r="K54" t="s">
        <v>264</v>
      </c>
    </row>
    <row r="55" spans="1:11" x14ac:dyDescent="0.3">
      <c r="A55" t="s">
        <v>121</v>
      </c>
      <c r="B55">
        <f>COUNTIF('2 - Lista upraw'!$J$11:$J$110,Tab.GATUNKI[[#This Row],[Gatunki]])</f>
        <v>0</v>
      </c>
      <c r="C55">
        <f>IF(Tab.GATUNKI[[#This Row],[Wystąpienia gatunku]]&gt;0,1,0)</f>
        <v>0</v>
      </c>
      <c r="D55">
        <v>0</v>
      </c>
      <c r="J55" s="24" t="s">
        <v>205</v>
      </c>
      <c r="K55" t="s">
        <v>265</v>
      </c>
    </row>
    <row r="56" spans="1:11" x14ac:dyDescent="0.3">
      <c r="A56" t="s">
        <v>122</v>
      </c>
      <c r="B56">
        <f>COUNTIF('2 - Lista upraw'!$J$11:$J$110,Tab.GATUNKI[[#This Row],[Gatunki]])</f>
        <v>0</v>
      </c>
      <c r="C56">
        <f>IF(Tab.GATUNKI[[#This Row],[Wystąpienia gatunku]]&gt;0,1,0)</f>
        <v>0</v>
      </c>
      <c r="D56">
        <v>0</v>
      </c>
      <c r="J56" s="24" t="s">
        <v>205</v>
      </c>
      <c r="K56" t="s">
        <v>266</v>
      </c>
    </row>
    <row r="57" spans="1:11" x14ac:dyDescent="0.3">
      <c r="A57" s="1" t="s">
        <v>431</v>
      </c>
      <c r="B57">
        <f>COUNTIF('2 - Lista upraw'!$J$11:$J$110,Tab.GATUNKI[[#This Row],[Gatunki]])</f>
        <v>0</v>
      </c>
      <c r="C57">
        <f>IF(Tab.GATUNKI[[#This Row],[Wystąpienia gatunku]]&gt;0,1,0)</f>
        <v>0</v>
      </c>
      <c r="D57">
        <v>0</v>
      </c>
      <c r="J57" s="24" t="s">
        <v>205</v>
      </c>
      <c r="K57" t="s">
        <v>267</v>
      </c>
    </row>
    <row r="58" spans="1:11" x14ac:dyDescent="0.3">
      <c r="A58" t="s">
        <v>123</v>
      </c>
      <c r="B58">
        <f>COUNTIF('2 - Lista upraw'!$J$11:$J$110,Tab.GATUNKI[[#This Row],[Gatunki]])</f>
        <v>0</v>
      </c>
      <c r="C58">
        <f>IF(Tab.GATUNKI[[#This Row],[Wystąpienia gatunku]]&gt;0,1,0)</f>
        <v>0</v>
      </c>
      <c r="D58">
        <v>0</v>
      </c>
      <c r="J58" s="24" t="s">
        <v>205</v>
      </c>
      <c r="K58" t="s">
        <v>268</v>
      </c>
    </row>
    <row r="59" spans="1:11" x14ac:dyDescent="0.3">
      <c r="A59" t="s">
        <v>124</v>
      </c>
      <c r="B59">
        <f>COUNTIF('2 - Lista upraw'!$J$11:$J$110,Tab.GATUNKI[[#This Row],[Gatunki]])</f>
        <v>0</v>
      </c>
      <c r="C59">
        <f>IF(Tab.GATUNKI[[#This Row],[Wystąpienia gatunku]]&gt;0,1,0)</f>
        <v>0</v>
      </c>
      <c r="D59">
        <v>0</v>
      </c>
      <c r="J59" s="24" t="s">
        <v>205</v>
      </c>
      <c r="K59" t="s">
        <v>269</v>
      </c>
    </row>
    <row r="60" spans="1:11" x14ac:dyDescent="0.3">
      <c r="A60" s="1" t="s">
        <v>417</v>
      </c>
      <c r="B60">
        <f>COUNTIF('2 - Lista upraw'!$J$11:$J$110,Tab.GATUNKI[[#This Row],[Gatunki]])</f>
        <v>0</v>
      </c>
      <c r="C60">
        <f>IF(Tab.GATUNKI[[#This Row],[Wystąpienia gatunku]]&gt;0,1,0)</f>
        <v>0</v>
      </c>
      <c r="D60">
        <v>0</v>
      </c>
      <c r="J60" s="24" t="s">
        <v>205</v>
      </c>
      <c r="K60" t="s">
        <v>270</v>
      </c>
    </row>
    <row r="61" spans="1:11" x14ac:dyDescent="0.3">
      <c r="A61" s="1" t="s">
        <v>418</v>
      </c>
      <c r="B61">
        <f>COUNTIF('2 - Lista upraw'!$J$11:$J$110,Tab.GATUNKI[[#This Row],[Gatunki]])</f>
        <v>0</v>
      </c>
      <c r="C61">
        <f>IF(Tab.GATUNKI[[#This Row],[Wystąpienia gatunku]]&gt;0,1,0)</f>
        <v>0</v>
      </c>
      <c r="D61">
        <v>0</v>
      </c>
      <c r="J61" s="24" t="s">
        <v>205</v>
      </c>
      <c r="K61" t="s">
        <v>271</v>
      </c>
    </row>
    <row r="62" spans="1:11" x14ac:dyDescent="0.3">
      <c r="A62" t="s">
        <v>393</v>
      </c>
      <c r="B62">
        <f>SUBTOTAL(109,Tab.GATUNKI[Wystąpienia gatunku])</f>
        <v>0</v>
      </c>
      <c r="C62">
        <f>SUBTOTAL(109,Tab.GATUNKI[Czy gatunek])</f>
        <v>0</v>
      </c>
      <c r="J62" s="24" t="s">
        <v>205</v>
      </c>
      <c r="K62" t="s">
        <v>272</v>
      </c>
    </row>
    <row r="63" spans="1:11" x14ac:dyDescent="0.3">
      <c r="J63" s="24" t="s">
        <v>205</v>
      </c>
      <c r="K63" t="s">
        <v>273</v>
      </c>
    </row>
    <row r="64" spans="1:11" x14ac:dyDescent="0.3">
      <c r="J64" s="24" t="s">
        <v>206</v>
      </c>
      <c r="K64" t="s">
        <v>274</v>
      </c>
    </row>
    <row r="65" spans="10:11" x14ac:dyDescent="0.3">
      <c r="J65" s="24" t="s">
        <v>206</v>
      </c>
      <c r="K65" t="s">
        <v>275</v>
      </c>
    </row>
    <row r="66" spans="10:11" x14ac:dyDescent="0.3">
      <c r="J66" s="24" t="s">
        <v>206</v>
      </c>
      <c r="K66" t="s">
        <v>276</v>
      </c>
    </row>
    <row r="67" spans="10:11" x14ac:dyDescent="0.3">
      <c r="J67" s="24" t="s">
        <v>206</v>
      </c>
      <c r="K67" t="s">
        <v>277</v>
      </c>
    </row>
    <row r="68" spans="10:11" x14ac:dyDescent="0.3">
      <c r="J68" s="24" t="s">
        <v>207</v>
      </c>
      <c r="K68" t="s">
        <v>278</v>
      </c>
    </row>
    <row r="69" spans="10:11" x14ac:dyDescent="0.3">
      <c r="J69" s="24" t="s">
        <v>207</v>
      </c>
      <c r="K69" t="s">
        <v>279</v>
      </c>
    </row>
    <row r="70" spans="10:11" x14ac:dyDescent="0.3">
      <c r="J70" s="24" t="s">
        <v>207</v>
      </c>
      <c r="K70" t="s">
        <v>280</v>
      </c>
    </row>
    <row r="71" spans="10:11" x14ac:dyDescent="0.3">
      <c r="J71" s="24" t="s">
        <v>207</v>
      </c>
      <c r="K71" t="s">
        <v>281</v>
      </c>
    </row>
    <row r="72" spans="10:11" x14ac:dyDescent="0.3">
      <c r="J72" s="24" t="s">
        <v>207</v>
      </c>
      <c r="K72" t="s">
        <v>282</v>
      </c>
    </row>
    <row r="73" spans="10:11" x14ac:dyDescent="0.3">
      <c r="J73" s="24" t="s">
        <v>207</v>
      </c>
      <c r="K73" t="s">
        <v>283</v>
      </c>
    </row>
    <row r="74" spans="10:11" x14ac:dyDescent="0.3">
      <c r="J74" s="24" t="s">
        <v>207</v>
      </c>
      <c r="K74" t="s">
        <v>284</v>
      </c>
    </row>
    <row r="75" spans="10:11" x14ac:dyDescent="0.3">
      <c r="J75" s="24" t="s">
        <v>208</v>
      </c>
      <c r="K75" t="s">
        <v>285</v>
      </c>
    </row>
    <row r="76" spans="10:11" x14ac:dyDescent="0.3">
      <c r="J76" s="24" t="s">
        <v>208</v>
      </c>
      <c r="K76" t="s">
        <v>286</v>
      </c>
    </row>
    <row r="77" spans="10:11" x14ac:dyDescent="0.3">
      <c r="J77" s="24" t="s">
        <v>208</v>
      </c>
      <c r="K77" t="s">
        <v>287</v>
      </c>
    </row>
    <row r="78" spans="10:11" x14ac:dyDescent="0.3">
      <c r="J78" s="24" t="s">
        <v>208</v>
      </c>
      <c r="K78" t="s">
        <v>288</v>
      </c>
    </row>
    <row r="79" spans="10:11" x14ac:dyDescent="0.3">
      <c r="J79" s="24" t="s">
        <v>209</v>
      </c>
      <c r="K79" t="s">
        <v>289</v>
      </c>
    </row>
    <row r="80" spans="10:11" x14ac:dyDescent="0.3">
      <c r="J80" s="24" t="s">
        <v>209</v>
      </c>
      <c r="K80" t="s">
        <v>290</v>
      </c>
    </row>
    <row r="81" spans="10:11" x14ac:dyDescent="0.3">
      <c r="J81" s="24" t="s">
        <v>209</v>
      </c>
      <c r="K81" t="s">
        <v>291</v>
      </c>
    </row>
    <row r="82" spans="10:11" x14ac:dyDescent="0.3">
      <c r="J82" s="24" t="s">
        <v>209</v>
      </c>
      <c r="K82" t="s">
        <v>292</v>
      </c>
    </row>
    <row r="83" spans="10:11" x14ac:dyDescent="0.3">
      <c r="J83" s="24" t="s">
        <v>209</v>
      </c>
      <c r="K83" t="s">
        <v>293</v>
      </c>
    </row>
    <row r="84" spans="10:11" x14ac:dyDescent="0.3">
      <c r="J84" s="24" t="s">
        <v>209</v>
      </c>
      <c r="K84" t="s">
        <v>294</v>
      </c>
    </row>
    <row r="85" spans="10:11" x14ac:dyDescent="0.3">
      <c r="J85" s="24" t="s">
        <v>209</v>
      </c>
      <c r="K85" t="s">
        <v>295</v>
      </c>
    </row>
    <row r="86" spans="10:11" x14ac:dyDescent="0.3">
      <c r="J86" s="24" t="s">
        <v>210</v>
      </c>
      <c r="K86" t="s">
        <v>296</v>
      </c>
    </row>
    <row r="87" spans="10:11" x14ac:dyDescent="0.3">
      <c r="J87" s="24" t="s">
        <v>210</v>
      </c>
      <c r="K87" t="s">
        <v>297</v>
      </c>
    </row>
    <row r="88" spans="10:11" x14ac:dyDescent="0.3">
      <c r="J88" s="24" t="s">
        <v>210</v>
      </c>
      <c r="K88" t="s">
        <v>298</v>
      </c>
    </row>
    <row r="89" spans="10:11" x14ac:dyDescent="0.3">
      <c r="J89" s="24" t="s">
        <v>210</v>
      </c>
      <c r="K89" t="s">
        <v>299</v>
      </c>
    </row>
    <row r="90" spans="10:11" x14ac:dyDescent="0.3">
      <c r="J90" s="24" t="s">
        <v>210</v>
      </c>
      <c r="K90" t="s">
        <v>300</v>
      </c>
    </row>
    <row r="91" spans="10:11" x14ac:dyDescent="0.3">
      <c r="J91" s="24" t="s">
        <v>210</v>
      </c>
      <c r="K91" t="s">
        <v>301</v>
      </c>
    </row>
    <row r="92" spans="10:11" x14ac:dyDescent="0.3">
      <c r="J92" s="24" t="s">
        <v>210</v>
      </c>
      <c r="K92" t="s">
        <v>302</v>
      </c>
    </row>
    <row r="93" spans="10:11" x14ac:dyDescent="0.3">
      <c r="J93" s="24" t="s">
        <v>211</v>
      </c>
      <c r="K93" t="s">
        <v>303</v>
      </c>
    </row>
    <row r="94" spans="10:11" x14ac:dyDescent="0.3">
      <c r="J94" s="24" t="s">
        <v>211</v>
      </c>
      <c r="K94" t="s">
        <v>304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3D92-A09C-4027-9356-AC253810CFAB}">
  <dimension ref="A1:K101"/>
  <sheetViews>
    <sheetView workbookViewId="0">
      <selection activeCell="J2" sqref="J2"/>
    </sheetView>
  </sheetViews>
  <sheetFormatPr defaultRowHeight="14.4" x14ac:dyDescent="0.3"/>
  <cols>
    <col min="1" max="16384" width="8.88671875" style="12"/>
  </cols>
  <sheetData>
    <row r="1" spans="1:11" ht="43.2" x14ac:dyDescent="0.3">
      <c r="A1" s="21" t="s">
        <v>177</v>
      </c>
      <c r="B1" s="21" t="s">
        <v>178</v>
      </c>
      <c r="C1" s="21" t="s">
        <v>179</v>
      </c>
      <c r="D1" s="21" t="s">
        <v>180</v>
      </c>
      <c r="E1" s="21" t="s">
        <v>181</v>
      </c>
      <c r="F1" s="21" t="s">
        <v>7</v>
      </c>
      <c r="G1" s="21" t="s">
        <v>6</v>
      </c>
      <c r="H1" s="21" t="s">
        <v>182</v>
      </c>
      <c r="I1" s="21" t="s">
        <v>183</v>
      </c>
      <c r="J1" s="21" t="s">
        <v>184</v>
      </c>
      <c r="K1" s="22" t="s">
        <v>185</v>
      </c>
    </row>
    <row r="2" spans="1:11" x14ac:dyDescent="0.3">
      <c r="A2" t="str">
        <f>IF(KONTROLKI!R3=1,'1 - Dane do umowy'!$D$22,"")</f>
        <v/>
      </c>
      <c r="B2" t="str">
        <f>IF(KONTROLKI!R3=1,'1 - Dane do umowy'!$D$8,"")</f>
        <v/>
      </c>
      <c r="C2" t="str">
        <f>IF(KONTROLKI!R3=1,'1 - Dane do umowy'!$D$6,"")</f>
        <v/>
      </c>
      <c r="D2" t="str">
        <f>IF('2 - Lista upraw'!B11&lt;&gt;"",IF('1 - Dane do umowy'!$D$28="","INDYWIDUALNY",'1 - Dane do umowy'!$D$28),"")</f>
        <v/>
      </c>
      <c r="E2">
        <v>1</v>
      </c>
      <c r="F2" t="str">
        <f>IF($A2&lt;&gt;"",'2 - Lista upraw'!J11,"")</f>
        <v/>
      </c>
      <c r="G2" t="str">
        <f>IF($A2&lt;&gt;"",'2 - Lista upraw'!K11,"")</f>
        <v/>
      </c>
      <c r="H2" t="str">
        <f>IF($A2&lt;&gt;"",'2 - Lista upraw'!L11,"")</f>
        <v/>
      </c>
      <c r="I2" t="str">
        <f>IF($A2&lt;&gt;"",'2 - Lista upraw'!M11,"")</f>
        <v/>
      </c>
      <c r="J2" t="str">
        <f>IF($A2&lt;&gt;"",'2 - Lista upraw'!B11,"")</f>
        <v/>
      </c>
      <c r="K2" s="23" t="str">
        <f>IF($A2&lt;&gt;"",'2 - Lista upraw'!I11,"")</f>
        <v/>
      </c>
    </row>
    <row r="3" spans="1:11" x14ac:dyDescent="0.3">
      <c r="A3" t="str">
        <f>IF(KONTROLKI!R4=1,'1 - Dane do umowy'!$D$22,"")</f>
        <v/>
      </c>
      <c r="B3" t="str">
        <f>IF(KONTROLKI!R4=1,'1 - Dane do umowy'!$D$8,"")</f>
        <v/>
      </c>
      <c r="C3" t="str">
        <f>IF(KONTROLKI!R4=1,'1 - Dane do umowy'!$D$6,"")</f>
        <v/>
      </c>
      <c r="D3" t="str">
        <f>IF('2 - Lista upraw'!B12&lt;&gt;"",IF('1 - Dane do umowy'!$D$28="","INDYWIDUALNY",'1 - Dane do umowy'!$D$28),"")</f>
        <v/>
      </c>
      <c r="E3" t="str">
        <f>IF(A3&lt;&gt;"",E2+1,"")</f>
        <v/>
      </c>
      <c r="F3" t="str">
        <f>IF($A3&lt;&gt;"",'2 - Lista upraw'!J12,"")</f>
        <v/>
      </c>
      <c r="G3" t="str">
        <f>IF($A3&lt;&gt;"",'2 - Lista upraw'!K12,"")</f>
        <v/>
      </c>
      <c r="H3" t="str">
        <f>IF($A3&lt;&gt;"",'2 - Lista upraw'!L12,"")</f>
        <v/>
      </c>
      <c r="I3" t="str">
        <f>IF($A3&lt;&gt;"",'2 - Lista upraw'!M12,"")</f>
        <v/>
      </c>
      <c r="J3" t="str">
        <f>IF($A3&lt;&gt;"",'2 - Lista upraw'!B12,"")</f>
        <v/>
      </c>
      <c r="K3" s="23" t="str">
        <f>IF($A3&lt;&gt;"",'2 - Lista upraw'!I12,"")</f>
        <v/>
      </c>
    </row>
    <row r="4" spans="1:11" x14ac:dyDescent="0.3">
      <c r="A4" t="str">
        <f>IF(KONTROLKI!R5=1,'1 - Dane do umowy'!$D$22,"")</f>
        <v/>
      </c>
      <c r="B4" t="str">
        <f>IF(KONTROLKI!R5=1,'1 - Dane do umowy'!$D$8,"")</f>
        <v/>
      </c>
      <c r="C4" t="str">
        <f>IF(KONTROLKI!R5=1,'1 - Dane do umowy'!$D$6,"")</f>
        <v/>
      </c>
      <c r="D4" t="str">
        <f>IF('2 - Lista upraw'!B13&lt;&gt;"",IF('1 - Dane do umowy'!$D$28="","INDYWIDUALNY",'1 - Dane do umowy'!$D$28),"")</f>
        <v/>
      </c>
      <c r="E4" t="str">
        <f t="shared" ref="E4:E67" si="0">IF(A4&lt;&gt;"",E3+1,"")</f>
        <v/>
      </c>
      <c r="F4" t="str">
        <f>IF($A4&lt;&gt;"",'2 - Lista upraw'!J13,"")</f>
        <v/>
      </c>
      <c r="G4" t="str">
        <f>IF($A4&lt;&gt;"",'2 - Lista upraw'!K13,"")</f>
        <v/>
      </c>
      <c r="H4" t="str">
        <f>IF($A4&lt;&gt;"",'2 - Lista upraw'!L13,"")</f>
        <v/>
      </c>
      <c r="I4" t="str">
        <f>IF($A4&lt;&gt;"",'2 - Lista upraw'!M13,"")</f>
        <v/>
      </c>
      <c r="J4" t="str">
        <f>IF($A4&lt;&gt;"",'2 - Lista upraw'!B13,"")</f>
        <v/>
      </c>
      <c r="K4" s="23" t="str">
        <f>IF($A4&lt;&gt;"",'2 - Lista upraw'!I13,"")</f>
        <v/>
      </c>
    </row>
    <row r="5" spans="1:11" x14ac:dyDescent="0.3">
      <c r="A5" t="str">
        <f>IF(KONTROLKI!R6=1,'1 - Dane do umowy'!$D$22,"")</f>
        <v/>
      </c>
      <c r="B5" t="str">
        <f>IF(KONTROLKI!R6=1,'1 - Dane do umowy'!$D$8,"")</f>
        <v/>
      </c>
      <c r="C5" t="str">
        <f>IF(KONTROLKI!R6=1,'1 - Dane do umowy'!$D$6,"")</f>
        <v/>
      </c>
      <c r="D5" t="str">
        <f>IF('2 - Lista upraw'!B14&lt;&gt;"",IF('1 - Dane do umowy'!$D$28="","INDYWIDUALNY",'1 - Dane do umowy'!$D$28),"")</f>
        <v/>
      </c>
      <c r="E5" t="str">
        <f t="shared" si="0"/>
        <v/>
      </c>
      <c r="F5" t="str">
        <f>IF($A5&lt;&gt;"",'2 - Lista upraw'!J14,"")</f>
        <v/>
      </c>
      <c r="G5" t="str">
        <f>IF($A5&lt;&gt;"",'2 - Lista upraw'!K14,"")</f>
        <v/>
      </c>
      <c r="H5" t="str">
        <f>IF($A5&lt;&gt;"",'2 - Lista upraw'!L14,"")</f>
        <v/>
      </c>
      <c r="I5" t="str">
        <f>IF($A5&lt;&gt;"",'2 - Lista upraw'!M14,"")</f>
        <v/>
      </c>
      <c r="J5" t="str">
        <f>IF($A5&lt;&gt;"",'2 - Lista upraw'!B14,"")</f>
        <v/>
      </c>
      <c r="K5" s="23" t="str">
        <f>IF($A5&lt;&gt;"",'2 - Lista upraw'!I14,"")</f>
        <v/>
      </c>
    </row>
    <row r="6" spans="1:11" x14ac:dyDescent="0.3">
      <c r="A6" t="str">
        <f>IF(KONTROLKI!R7=1,'1 - Dane do umowy'!$D$22,"")</f>
        <v/>
      </c>
      <c r="B6" t="str">
        <f>IF(KONTROLKI!R7=1,'1 - Dane do umowy'!$D$8,"")</f>
        <v/>
      </c>
      <c r="C6" t="str">
        <f>IF(KONTROLKI!R7=1,'1 - Dane do umowy'!$D$6,"")</f>
        <v/>
      </c>
      <c r="D6" t="str">
        <f>IF('2 - Lista upraw'!B15&lt;&gt;"",IF('1 - Dane do umowy'!$D$28="","INDYWIDUALNY",'1 - Dane do umowy'!$D$28),"")</f>
        <v/>
      </c>
      <c r="E6" t="str">
        <f t="shared" si="0"/>
        <v/>
      </c>
      <c r="F6" t="str">
        <f>IF($A6&lt;&gt;"",'2 - Lista upraw'!J15,"")</f>
        <v/>
      </c>
      <c r="G6" t="str">
        <f>IF($A6&lt;&gt;"",'2 - Lista upraw'!K15,"")</f>
        <v/>
      </c>
      <c r="H6" t="str">
        <f>IF($A6&lt;&gt;"",'2 - Lista upraw'!L15,"")</f>
        <v/>
      </c>
      <c r="I6" t="str">
        <f>IF($A6&lt;&gt;"",'2 - Lista upraw'!M15,"")</f>
        <v/>
      </c>
      <c r="J6" t="str">
        <f>IF($A6&lt;&gt;"",'2 - Lista upraw'!B15,"")</f>
        <v/>
      </c>
      <c r="K6" s="23" t="str">
        <f>IF($A6&lt;&gt;"",'2 - Lista upraw'!I15,"")</f>
        <v/>
      </c>
    </row>
    <row r="7" spans="1:11" x14ac:dyDescent="0.3">
      <c r="A7" t="str">
        <f>IF(KONTROLKI!R8=1,'1 - Dane do umowy'!$D$22,"")</f>
        <v/>
      </c>
      <c r="B7" t="str">
        <f>IF(KONTROLKI!R8=1,'1 - Dane do umowy'!$D$8,"")</f>
        <v/>
      </c>
      <c r="C7" t="str">
        <f>IF(KONTROLKI!R8=1,'1 - Dane do umowy'!$D$6,"")</f>
        <v/>
      </c>
      <c r="D7" t="str">
        <f>IF('2 - Lista upraw'!B16&lt;&gt;"",IF('1 - Dane do umowy'!$D$28="","INDYWIDUALNY",'1 - Dane do umowy'!$D$28),"")</f>
        <v/>
      </c>
      <c r="E7" t="str">
        <f t="shared" si="0"/>
        <v/>
      </c>
      <c r="F7" t="str">
        <f>IF($A7&lt;&gt;"",'2 - Lista upraw'!J16,"")</f>
        <v/>
      </c>
      <c r="G7" t="str">
        <f>IF($A7&lt;&gt;"",'2 - Lista upraw'!K16,"")</f>
        <v/>
      </c>
      <c r="H7" t="str">
        <f>IF($A7&lt;&gt;"",'2 - Lista upraw'!L16,"")</f>
        <v/>
      </c>
      <c r="I7" t="str">
        <f>IF($A7&lt;&gt;"",'2 - Lista upraw'!M16,"")</f>
        <v/>
      </c>
      <c r="J7" t="str">
        <f>IF($A7&lt;&gt;"",'2 - Lista upraw'!B16,"")</f>
        <v/>
      </c>
      <c r="K7" s="23" t="str">
        <f>IF($A7&lt;&gt;"",'2 - Lista upraw'!I16,"")</f>
        <v/>
      </c>
    </row>
    <row r="8" spans="1:11" x14ac:dyDescent="0.3">
      <c r="A8" t="str">
        <f>IF(KONTROLKI!R9=1,'1 - Dane do umowy'!$D$22,"")</f>
        <v/>
      </c>
      <c r="B8" t="str">
        <f>IF(KONTROLKI!R9=1,'1 - Dane do umowy'!$D$8,"")</f>
        <v/>
      </c>
      <c r="C8" t="str">
        <f>IF(KONTROLKI!R9=1,'1 - Dane do umowy'!$D$6,"")</f>
        <v/>
      </c>
      <c r="D8" t="str">
        <f>IF('2 - Lista upraw'!B17&lt;&gt;"",IF('1 - Dane do umowy'!$D$28="","INDYWIDUALNY",'1 - Dane do umowy'!$D$28),"")</f>
        <v/>
      </c>
      <c r="E8" t="str">
        <f t="shared" si="0"/>
        <v/>
      </c>
      <c r="F8" t="str">
        <f>IF($A8&lt;&gt;"",'2 - Lista upraw'!J17,"")</f>
        <v/>
      </c>
      <c r="G8" t="str">
        <f>IF($A8&lt;&gt;"",'2 - Lista upraw'!K17,"")</f>
        <v/>
      </c>
      <c r="H8" t="str">
        <f>IF($A8&lt;&gt;"",'2 - Lista upraw'!L17,"")</f>
        <v/>
      </c>
      <c r="I8" t="str">
        <f>IF($A8&lt;&gt;"",'2 - Lista upraw'!M17,"")</f>
        <v/>
      </c>
      <c r="J8" t="str">
        <f>IF($A8&lt;&gt;"",'2 - Lista upraw'!B17,"")</f>
        <v/>
      </c>
      <c r="K8" s="23" t="str">
        <f>IF($A8&lt;&gt;"",'2 - Lista upraw'!I17,"")</f>
        <v/>
      </c>
    </row>
    <row r="9" spans="1:11" x14ac:dyDescent="0.3">
      <c r="A9" t="str">
        <f>IF(KONTROLKI!R10=1,'1 - Dane do umowy'!$D$22,"")</f>
        <v/>
      </c>
      <c r="B9" t="str">
        <f>IF(KONTROLKI!R10=1,'1 - Dane do umowy'!$D$8,"")</f>
        <v/>
      </c>
      <c r="C9" t="str">
        <f>IF(KONTROLKI!R10=1,'1 - Dane do umowy'!$D$6,"")</f>
        <v/>
      </c>
      <c r="D9" t="str">
        <f>IF('2 - Lista upraw'!B18&lt;&gt;"",IF('1 - Dane do umowy'!$D$28="","INDYWIDUALNY",'1 - Dane do umowy'!$D$28),"")</f>
        <v/>
      </c>
      <c r="E9" t="str">
        <f t="shared" si="0"/>
        <v/>
      </c>
      <c r="F9" t="str">
        <f>IF($A9&lt;&gt;"",'2 - Lista upraw'!J18,"")</f>
        <v/>
      </c>
      <c r="G9" t="str">
        <f>IF($A9&lt;&gt;"",'2 - Lista upraw'!K18,"")</f>
        <v/>
      </c>
      <c r="H9" t="str">
        <f>IF($A9&lt;&gt;"",'2 - Lista upraw'!L18,"")</f>
        <v/>
      </c>
      <c r="I9" t="str">
        <f>IF($A9&lt;&gt;"",'2 - Lista upraw'!M18,"")</f>
        <v/>
      </c>
      <c r="J9" t="str">
        <f>IF($A9&lt;&gt;"",'2 - Lista upraw'!B18,"")</f>
        <v/>
      </c>
      <c r="K9" s="23" t="str">
        <f>IF($A9&lt;&gt;"",'2 - Lista upraw'!I18,"")</f>
        <v/>
      </c>
    </row>
    <row r="10" spans="1:11" x14ac:dyDescent="0.3">
      <c r="A10" t="str">
        <f>IF(KONTROLKI!R11=1,'1 - Dane do umowy'!$D$22,"")</f>
        <v/>
      </c>
      <c r="B10" t="str">
        <f>IF(KONTROLKI!R11=1,'1 - Dane do umowy'!$D$8,"")</f>
        <v/>
      </c>
      <c r="C10" t="str">
        <f>IF(KONTROLKI!R11=1,'1 - Dane do umowy'!$D$6,"")</f>
        <v/>
      </c>
      <c r="D10" t="str">
        <f>IF('2 - Lista upraw'!B19&lt;&gt;"",IF('1 - Dane do umowy'!$D$28="","INDYWIDUALNY",'1 - Dane do umowy'!$D$28),"")</f>
        <v/>
      </c>
      <c r="E10" t="str">
        <f t="shared" si="0"/>
        <v/>
      </c>
      <c r="F10" t="str">
        <f>IF($A10&lt;&gt;"",'2 - Lista upraw'!J19,"")</f>
        <v/>
      </c>
      <c r="G10" t="str">
        <f>IF($A10&lt;&gt;"",'2 - Lista upraw'!K19,"")</f>
        <v/>
      </c>
      <c r="H10" t="str">
        <f>IF($A10&lt;&gt;"",'2 - Lista upraw'!L19,"")</f>
        <v/>
      </c>
      <c r="I10" t="str">
        <f>IF($A10&lt;&gt;"",'2 - Lista upraw'!M19,"")</f>
        <v/>
      </c>
      <c r="J10" t="str">
        <f>IF($A10&lt;&gt;"",'2 - Lista upraw'!B19,"")</f>
        <v/>
      </c>
      <c r="K10" s="23" t="str">
        <f>IF($A10&lt;&gt;"",'2 - Lista upraw'!I19,"")</f>
        <v/>
      </c>
    </row>
    <row r="11" spans="1:11" x14ac:dyDescent="0.3">
      <c r="A11" t="str">
        <f>IF(KONTROLKI!R12=1,'1 - Dane do umowy'!$D$22,"")</f>
        <v/>
      </c>
      <c r="B11" t="str">
        <f>IF(KONTROLKI!R12=1,'1 - Dane do umowy'!$D$8,"")</f>
        <v/>
      </c>
      <c r="C11" t="str">
        <f>IF(KONTROLKI!R12=1,'1 - Dane do umowy'!$D$6,"")</f>
        <v/>
      </c>
      <c r="D11" t="str">
        <f>IF('2 - Lista upraw'!B20&lt;&gt;"",IF('1 - Dane do umowy'!$D$28="","INDYWIDUALNY",'1 - Dane do umowy'!$D$28),"")</f>
        <v/>
      </c>
      <c r="E11" t="str">
        <f t="shared" si="0"/>
        <v/>
      </c>
      <c r="F11" t="str">
        <f>IF($A11&lt;&gt;"",'2 - Lista upraw'!J20,"")</f>
        <v/>
      </c>
      <c r="G11" t="str">
        <f>IF($A11&lt;&gt;"",'2 - Lista upraw'!K20,"")</f>
        <v/>
      </c>
      <c r="H11" t="str">
        <f>IF($A11&lt;&gt;"",'2 - Lista upraw'!L20,"")</f>
        <v/>
      </c>
      <c r="I11" t="str">
        <f>IF($A11&lt;&gt;"",'2 - Lista upraw'!M20,"")</f>
        <v/>
      </c>
      <c r="J11" t="str">
        <f>IF($A11&lt;&gt;"",'2 - Lista upraw'!B20,"")</f>
        <v/>
      </c>
      <c r="K11" s="23" t="str">
        <f>IF($A11&lt;&gt;"",'2 - Lista upraw'!I20,"")</f>
        <v/>
      </c>
    </row>
    <row r="12" spans="1:11" x14ac:dyDescent="0.3">
      <c r="A12" t="str">
        <f>IF(KONTROLKI!R13=1,'1 - Dane do umowy'!$D$22,"")</f>
        <v/>
      </c>
      <c r="B12" t="str">
        <f>IF(KONTROLKI!R13=1,'1 - Dane do umowy'!$D$8,"")</f>
        <v/>
      </c>
      <c r="C12" t="str">
        <f>IF(KONTROLKI!R13=1,'1 - Dane do umowy'!$D$6,"")</f>
        <v/>
      </c>
      <c r="D12" t="str">
        <f>IF('2 - Lista upraw'!B21&lt;&gt;"",IF('1 - Dane do umowy'!$D$28="","INDYWIDUALNY",'1 - Dane do umowy'!$D$28),"")</f>
        <v/>
      </c>
      <c r="E12" t="str">
        <f t="shared" si="0"/>
        <v/>
      </c>
      <c r="F12" t="str">
        <f>IF($A12&lt;&gt;"",'2 - Lista upraw'!J21,"")</f>
        <v/>
      </c>
      <c r="G12" t="str">
        <f>IF($A12&lt;&gt;"",'2 - Lista upraw'!K21,"")</f>
        <v/>
      </c>
      <c r="H12" t="str">
        <f>IF($A12&lt;&gt;"",'2 - Lista upraw'!L21,"")</f>
        <v/>
      </c>
      <c r="I12" t="str">
        <f>IF($A12&lt;&gt;"",'2 - Lista upraw'!M21,"")</f>
        <v/>
      </c>
      <c r="J12" t="str">
        <f>IF($A12&lt;&gt;"",'2 - Lista upraw'!B21,"")</f>
        <v/>
      </c>
      <c r="K12" s="23" t="str">
        <f>IF($A12&lt;&gt;"",'2 - Lista upraw'!I21,"")</f>
        <v/>
      </c>
    </row>
    <row r="13" spans="1:11" x14ac:dyDescent="0.3">
      <c r="A13" t="str">
        <f>IF(KONTROLKI!R14=1,'1 - Dane do umowy'!$D$22,"")</f>
        <v/>
      </c>
      <c r="B13" t="str">
        <f>IF(KONTROLKI!R14=1,'1 - Dane do umowy'!$D$8,"")</f>
        <v/>
      </c>
      <c r="C13" t="str">
        <f>IF(KONTROLKI!R14=1,'1 - Dane do umowy'!$D$6,"")</f>
        <v/>
      </c>
      <c r="D13" t="str">
        <f>IF('2 - Lista upraw'!B22&lt;&gt;"",IF('1 - Dane do umowy'!$D$28="","INDYWIDUALNY",'1 - Dane do umowy'!$D$28),"")</f>
        <v/>
      </c>
      <c r="E13" t="str">
        <f t="shared" si="0"/>
        <v/>
      </c>
      <c r="F13" t="str">
        <f>IF($A13&lt;&gt;"",'2 - Lista upraw'!J22,"")</f>
        <v/>
      </c>
      <c r="G13" t="str">
        <f>IF($A13&lt;&gt;"",'2 - Lista upraw'!K22,"")</f>
        <v/>
      </c>
      <c r="H13" t="str">
        <f>IF($A13&lt;&gt;"",'2 - Lista upraw'!L22,"")</f>
        <v/>
      </c>
      <c r="I13" t="str">
        <f>IF($A13&lt;&gt;"",'2 - Lista upraw'!M22,"")</f>
        <v/>
      </c>
      <c r="J13" t="str">
        <f>IF($A13&lt;&gt;"",'2 - Lista upraw'!B22,"")</f>
        <v/>
      </c>
      <c r="K13" s="23" t="str">
        <f>IF($A13&lt;&gt;"",'2 - Lista upraw'!I22,"")</f>
        <v/>
      </c>
    </row>
    <row r="14" spans="1:11" x14ac:dyDescent="0.3">
      <c r="A14" t="str">
        <f>IF(KONTROLKI!R15=1,'1 - Dane do umowy'!$D$22,"")</f>
        <v/>
      </c>
      <c r="B14" t="str">
        <f>IF(KONTROLKI!R15=1,'1 - Dane do umowy'!$D$8,"")</f>
        <v/>
      </c>
      <c r="C14" t="str">
        <f>IF(KONTROLKI!R15=1,'1 - Dane do umowy'!$D$6,"")</f>
        <v/>
      </c>
      <c r="D14" t="str">
        <f>IF('2 - Lista upraw'!B23&lt;&gt;"",IF('1 - Dane do umowy'!$D$28="","INDYWIDUALNY",'1 - Dane do umowy'!$D$28),"")</f>
        <v/>
      </c>
      <c r="E14" t="str">
        <f t="shared" si="0"/>
        <v/>
      </c>
      <c r="F14" t="str">
        <f>IF($A14&lt;&gt;"",'2 - Lista upraw'!J23,"")</f>
        <v/>
      </c>
      <c r="G14" t="str">
        <f>IF($A14&lt;&gt;"",'2 - Lista upraw'!K23,"")</f>
        <v/>
      </c>
      <c r="H14" t="str">
        <f>IF($A14&lt;&gt;"",'2 - Lista upraw'!L23,"")</f>
        <v/>
      </c>
      <c r="I14" t="str">
        <f>IF($A14&lt;&gt;"",'2 - Lista upraw'!M23,"")</f>
        <v/>
      </c>
      <c r="J14" t="str">
        <f>IF($A14&lt;&gt;"",'2 - Lista upraw'!B23,"")</f>
        <v/>
      </c>
      <c r="K14" s="23" t="str">
        <f>IF($A14&lt;&gt;"",'2 - Lista upraw'!I23,"")</f>
        <v/>
      </c>
    </row>
    <row r="15" spans="1:11" x14ac:dyDescent="0.3">
      <c r="A15" t="str">
        <f>IF(KONTROLKI!R16=1,'1 - Dane do umowy'!$D$22,"")</f>
        <v/>
      </c>
      <c r="B15" t="str">
        <f>IF(KONTROLKI!R16=1,'1 - Dane do umowy'!$D$8,"")</f>
        <v/>
      </c>
      <c r="C15" t="str">
        <f>IF(KONTROLKI!R16=1,'1 - Dane do umowy'!$D$6,"")</f>
        <v/>
      </c>
      <c r="D15" t="str">
        <f>IF('2 - Lista upraw'!B24&lt;&gt;"",IF('1 - Dane do umowy'!$D$28="","INDYWIDUALNY",'1 - Dane do umowy'!$D$28),"")</f>
        <v/>
      </c>
      <c r="E15" t="str">
        <f t="shared" si="0"/>
        <v/>
      </c>
      <c r="F15" t="str">
        <f>IF($A15&lt;&gt;"",'2 - Lista upraw'!J24,"")</f>
        <v/>
      </c>
      <c r="G15" t="str">
        <f>IF($A15&lt;&gt;"",'2 - Lista upraw'!K24,"")</f>
        <v/>
      </c>
      <c r="H15" t="str">
        <f>IF($A15&lt;&gt;"",'2 - Lista upraw'!L24,"")</f>
        <v/>
      </c>
      <c r="I15" t="str">
        <f>IF($A15&lt;&gt;"",'2 - Lista upraw'!M24,"")</f>
        <v/>
      </c>
      <c r="J15" t="str">
        <f>IF($A15&lt;&gt;"",'2 - Lista upraw'!B24,"")</f>
        <v/>
      </c>
      <c r="K15" s="23" t="str">
        <f>IF($A15&lt;&gt;"",'2 - Lista upraw'!I24,"")</f>
        <v/>
      </c>
    </row>
    <row r="16" spans="1:11" x14ac:dyDescent="0.3">
      <c r="A16" t="str">
        <f>IF(KONTROLKI!R17=1,'1 - Dane do umowy'!$D$22,"")</f>
        <v/>
      </c>
      <c r="B16" t="str">
        <f>IF(KONTROLKI!R17=1,'1 - Dane do umowy'!$D$8,"")</f>
        <v/>
      </c>
      <c r="C16" t="str">
        <f>IF(KONTROLKI!R17=1,'1 - Dane do umowy'!$D$6,"")</f>
        <v/>
      </c>
      <c r="D16" t="str">
        <f>IF('2 - Lista upraw'!B25&lt;&gt;"",IF('1 - Dane do umowy'!$D$28="","INDYWIDUALNY",'1 - Dane do umowy'!$D$28),"")</f>
        <v/>
      </c>
      <c r="E16" t="str">
        <f t="shared" si="0"/>
        <v/>
      </c>
      <c r="F16" t="str">
        <f>IF($A16&lt;&gt;"",'2 - Lista upraw'!J25,"")</f>
        <v/>
      </c>
      <c r="G16" t="str">
        <f>IF($A16&lt;&gt;"",'2 - Lista upraw'!K25,"")</f>
        <v/>
      </c>
      <c r="H16" t="str">
        <f>IF($A16&lt;&gt;"",'2 - Lista upraw'!L25,"")</f>
        <v/>
      </c>
      <c r="I16" t="str">
        <f>IF($A16&lt;&gt;"",'2 - Lista upraw'!M25,"")</f>
        <v/>
      </c>
      <c r="J16" t="str">
        <f>IF($A16&lt;&gt;"",'2 - Lista upraw'!B25,"")</f>
        <v/>
      </c>
      <c r="K16" s="23" t="str">
        <f>IF($A16&lt;&gt;"",'2 - Lista upraw'!I25,"")</f>
        <v/>
      </c>
    </row>
    <row r="17" spans="1:11" x14ac:dyDescent="0.3">
      <c r="A17" t="str">
        <f>IF(KONTROLKI!R18=1,'1 - Dane do umowy'!$D$22,"")</f>
        <v/>
      </c>
      <c r="B17" t="str">
        <f>IF(KONTROLKI!R18=1,'1 - Dane do umowy'!$D$8,"")</f>
        <v/>
      </c>
      <c r="C17" t="str">
        <f>IF(KONTROLKI!R18=1,'1 - Dane do umowy'!$D$6,"")</f>
        <v/>
      </c>
      <c r="D17" t="str">
        <f>IF('2 - Lista upraw'!B26&lt;&gt;"",IF('1 - Dane do umowy'!$D$28="","INDYWIDUALNY",'1 - Dane do umowy'!$D$28),"")</f>
        <v/>
      </c>
      <c r="E17" t="str">
        <f t="shared" si="0"/>
        <v/>
      </c>
      <c r="F17" t="str">
        <f>IF($A17&lt;&gt;"",'2 - Lista upraw'!J26,"")</f>
        <v/>
      </c>
      <c r="G17" t="str">
        <f>IF($A17&lt;&gt;"",'2 - Lista upraw'!K26,"")</f>
        <v/>
      </c>
      <c r="H17" t="str">
        <f>IF($A17&lt;&gt;"",'2 - Lista upraw'!L26,"")</f>
        <v/>
      </c>
      <c r="I17" t="str">
        <f>IF($A17&lt;&gt;"",'2 - Lista upraw'!M26,"")</f>
        <v/>
      </c>
      <c r="J17" t="str">
        <f>IF($A17&lt;&gt;"",'2 - Lista upraw'!B26,"")</f>
        <v/>
      </c>
      <c r="K17" s="23" t="str">
        <f>IF($A17&lt;&gt;"",'2 - Lista upraw'!I26,"")</f>
        <v/>
      </c>
    </row>
    <row r="18" spans="1:11" x14ac:dyDescent="0.3">
      <c r="A18" t="str">
        <f>IF(KONTROLKI!R19=1,'1 - Dane do umowy'!$D$22,"")</f>
        <v/>
      </c>
      <c r="B18" t="str">
        <f>IF(KONTROLKI!R19=1,'1 - Dane do umowy'!$D$8,"")</f>
        <v/>
      </c>
      <c r="C18" t="str">
        <f>IF(KONTROLKI!R19=1,'1 - Dane do umowy'!$D$6,"")</f>
        <v/>
      </c>
      <c r="D18" t="str">
        <f>IF('2 - Lista upraw'!B27&lt;&gt;"",IF('1 - Dane do umowy'!$D$28="","INDYWIDUALNY",'1 - Dane do umowy'!$D$28),"")</f>
        <v/>
      </c>
      <c r="E18" t="str">
        <f t="shared" si="0"/>
        <v/>
      </c>
      <c r="F18" t="str">
        <f>IF($A18&lt;&gt;"",'2 - Lista upraw'!J27,"")</f>
        <v/>
      </c>
      <c r="G18" t="str">
        <f>IF($A18&lt;&gt;"",'2 - Lista upraw'!K27,"")</f>
        <v/>
      </c>
      <c r="H18" t="str">
        <f>IF($A18&lt;&gt;"",'2 - Lista upraw'!L27,"")</f>
        <v/>
      </c>
      <c r="I18" t="str">
        <f>IF($A18&lt;&gt;"",'2 - Lista upraw'!M27,"")</f>
        <v/>
      </c>
      <c r="J18" t="str">
        <f>IF($A18&lt;&gt;"",'2 - Lista upraw'!B27,"")</f>
        <v/>
      </c>
      <c r="K18" s="23" t="str">
        <f>IF($A18&lt;&gt;"",'2 - Lista upraw'!I27,"")</f>
        <v/>
      </c>
    </row>
    <row r="19" spans="1:11" x14ac:dyDescent="0.3">
      <c r="A19" t="str">
        <f>IF(KONTROLKI!R20=1,'1 - Dane do umowy'!$D$22,"")</f>
        <v/>
      </c>
      <c r="B19" t="str">
        <f>IF(KONTROLKI!R20=1,'1 - Dane do umowy'!$D$8,"")</f>
        <v/>
      </c>
      <c r="C19" t="str">
        <f>IF(KONTROLKI!R20=1,'1 - Dane do umowy'!$D$6,"")</f>
        <v/>
      </c>
      <c r="D19" t="str">
        <f>IF('2 - Lista upraw'!B28&lt;&gt;"",IF('1 - Dane do umowy'!$D$28="","INDYWIDUALNY",'1 - Dane do umowy'!$D$28),"")</f>
        <v/>
      </c>
      <c r="E19" t="str">
        <f t="shared" si="0"/>
        <v/>
      </c>
      <c r="F19" t="str">
        <f>IF($A19&lt;&gt;"",'2 - Lista upraw'!J28,"")</f>
        <v/>
      </c>
      <c r="G19" t="str">
        <f>IF($A19&lt;&gt;"",'2 - Lista upraw'!K28,"")</f>
        <v/>
      </c>
      <c r="H19" t="str">
        <f>IF($A19&lt;&gt;"",'2 - Lista upraw'!L28,"")</f>
        <v/>
      </c>
      <c r="I19" t="str">
        <f>IF($A19&lt;&gt;"",'2 - Lista upraw'!M28,"")</f>
        <v/>
      </c>
      <c r="J19" t="str">
        <f>IF($A19&lt;&gt;"",'2 - Lista upraw'!B28,"")</f>
        <v/>
      </c>
      <c r="K19" s="23" t="str">
        <f>IF($A19&lt;&gt;"",'2 - Lista upraw'!I28,"")</f>
        <v/>
      </c>
    </row>
    <row r="20" spans="1:11" x14ac:dyDescent="0.3">
      <c r="A20" t="str">
        <f>IF(KONTROLKI!R21=1,'1 - Dane do umowy'!$D$22,"")</f>
        <v/>
      </c>
      <c r="B20" t="str">
        <f>IF(KONTROLKI!R21=1,'1 - Dane do umowy'!$D$8,"")</f>
        <v/>
      </c>
      <c r="C20" t="str">
        <f>IF(KONTROLKI!R21=1,'1 - Dane do umowy'!$D$6,"")</f>
        <v/>
      </c>
      <c r="D20" t="str">
        <f>IF('2 - Lista upraw'!B29&lt;&gt;"",IF('1 - Dane do umowy'!$D$28="","INDYWIDUALNY",'1 - Dane do umowy'!$D$28),"")</f>
        <v/>
      </c>
      <c r="E20" t="str">
        <f t="shared" si="0"/>
        <v/>
      </c>
      <c r="F20" t="str">
        <f>IF($A20&lt;&gt;"",'2 - Lista upraw'!J29,"")</f>
        <v/>
      </c>
      <c r="G20" t="str">
        <f>IF($A20&lt;&gt;"",'2 - Lista upraw'!K29,"")</f>
        <v/>
      </c>
      <c r="H20" t="str">
        <f>IF($A20&lt;&gt;"",'2 - Lista upraw'!L29,"")</f>
        <v/>
      </c>
      <c r="I20" t="str">
        <f>IF($A20&lt;&gt;"",'2 - Lista upraw'!M29,"")</f>
        <v/>
      </c>
      <c r="J20" t="str">
        <f>IF($A20&lt;&gt;"",'2 - Lista upraw'!B29,"")</f>
        <v/>
      </c>
      <c r="K20" s="23" t="str">
        <f>IF($A20&lt;&gt;"",'2 - Lista upraw'!I29,"")</f>
        <v/>
      </c>
    </row>
    <row r="21" spans="1:11" x14ac:dyDescent="0.3">
      <c r="A21" t="str">
        <f>IF(KONTROLKI!R22=1,'1 - Dane do umowy'!$D$22,"")</f>
        <v/>
      </c>
      <c r="B21" t="str">
        <f>IF(KONTROLKI!R22=1,'1 - Dane do umowy'!$D$8,"")</f>
        <v/>
      </c>
      <c r="C21" t="str">
        <f>IF(KONTROLKI!R22=1,'1 - Dane do umowy'!$D$6,"")</f>
        <v/>
      </c>
      <c r="D21" t="str">
        <f>IF('2 - Lista upraw'!B30&lt;&gt;"",IF('1 - Dane do umowy'!$D$28="","INDYWIDUALNY",'1 - Dane do umowy'!$D$28),"")</f>
        <v/>
      </c>
      <c r="E21" t="str">
        <f t="shared" si="0"/>
        <v/>
      </c>
      <c r="F21" t="str">
        <f>IF($A21&lt;&gt;"",'2 - Lista upraw'!J30,"")</f>
        <v/>
      </c>
      <c r="G21" t="str">
        <f>IF($A21&lt;&gt;"",'2 - Lista upraw'!K30,"")</f>
        <v/>
      </c>
      <c r="H21" t="str">
        <f>IF($A21&lt;&gt;"",'2 - Lista upraw'!L30,"")</f>
        <v/>
      </c>
      <c r="I21" t="str">
        <f>IF($A21&lt;&gt;"",'2 - Lista upraw'!M30,"")</f>
        <v/>
      </c>
      <c r="J21" t="str">
        <f>IF($A21&lt;&gt;"",'2 - Lista upraw'!B30,"")</f>
        <v/>
      </c>
      <c r="K21" s="23" t="str">
        <f>IF($A21&lt;&gt;"",'2 - Lista upraw'!I30,"")</f>
        <v/>
      </c>
    </row>
    <row r="22" spans="1:11" x14ac:dyDescent="0.3">
      <c r="A22" t="str">
        <f>IF(KONTROLKI!R23=1,'1 - Dane do umowy'!$D$22,"")</f>
        <v/>
      </c>
      <c r="B22" t="str">
        <f>IF(KONTROLKI!R23=1,'1 - Dane do umowy'!$D$8,"")</f>
        <v/>
      </c>
      <c r="C22" t="str">
        <f>IF(KONTROLKI!R23=1,'1 - Dane do umowy'!$D$6,"")</f>
        <v/>
      </c>
      <c r="D22" t="str">
        <f>IF('2 - Lista upraw'!B31&lt;&gt;"",IF('1 - Dane do umowy'!$D$28="","INDYWIDUALNY",'1 - Dane do umowy'!$D$28),"")</f>
        <v/>
      </c>
      <c r="E22" t="str">
        <f t="shared" si="0"/>
        <v/>
      </c>
      <c r="F22" t="str">
        <f>IF($A22&lt;&gt;"",'2 - Lista upraw'!J31,"")</f>
        <v/>
      </c>
      <c r="G22" t="str">
        <f>IF($A22&lt;&gt;"",'2 - Lista upraw'!K31,"")</f>
        <v/>
      </c>
      <c r="H22" t="str">
        <f>IF($A22&lt;&gt;"",'2 - Lista upraw'!L31,"")</f>
        <v/>
      </c>
      <c r="I22" t="str">
        <f>IF($A22&lt;&gt;"",'2 - Lista upraw'!M31,"")</f>
        <v/>
      </c>
      <c r="J22" t="str">
        <f>IF($A22&lt;&gt;"",'2 - Lista upraw'!B31,"")</f>
        <v/>
      </c>
      <c r="K22" s="23" t="str">
        <f>IF($A22&lt;&gt;"",'2 - Lista upraw'!I31,"")</f>
        <v/>
      </c>
    </row>
    <row r="23" spans="1:11" x14ac:dyDescent="0.3">
      <c r="A23" t="str">
        <f>IF(KONTROLKI!R24=1,'1 - Dane do umowy'!$D$22,"")</f>
        <v/>
      </c>
      <c r="B23" t="str">
        <f>IF(KONTROLKI!R24=1,'1 - Dane do umowy'!$D$8,"")</f>
        <v/>
      </c>
      <c r="C23" t="str">
        <f>IF(KONTROLKI!R24=1,'1 - Dane do umowy'!$D$6,"")</f>
        <v/>
      </c>
      <c r="D23" t="str">
        <f>IF('2 - Lista upraw'!B32&lt;&gt;"",IF('1 - Dane do umowy'!$D$28="","INDYWIDUALNY",'1 - Dane do umowy'!$D$28),"")</f>
        <v/>
      </c>
      <c r="E23" t="str">
        <f t="shared" si="0"/>
        <v/>
      </c>
      <c r="F23" t="str">
        <f>IF($A23&lt;&gt;"",'2 - Lista upraw'!J32,"")</f>
        <v/>
      </c>
      <c r="G23" t="str">
        <f>IF($A23&lt;&gt;"",'2 - Lista upraw'!K32,"")</f>
        <v/>
      </c>
      <c r="H23" t="str">
        <f>IF($A23&lt;&gt;"",'2 - Lista upraw'!L32,"")</f>
        <v/>
      </c>
      <c r="I23" t="str">
        <f>IF($A23&lt;&gt;"",'2 - Lista upraw'!M32,"")</f>
        <v/>
      </c>
      <c r="J23" t="str">
        <f>IF($A23&lt;&gt;"",'2 - Lista upraw'!B32,"")</f>
        <v/>
      </c>
      <c r="K23" s="23" t="str">
        <f>IF($A23&lt;&gt;"",'2 - Lista upraw'!I32,"")</f>
        <v/>
      </c>
    </row>
    <row r="24" spans="1:11" x14ac:dyDescent="0.3">
      <c r="A24" t="str">
        <f>IF(KONTROLKI!R25=1,'1 - Dane do umowy'!$D$22,"")</f>
        <v/>
      </c>
      <c r="B24" t="str">
        <f>IF(KONTROLKI!R25=1,'1 - Dane do umowy'!$D$8,"")</f>
        <v/>
      </c>
      <c r="C24" t="str">
        <f>IF(KONTROLKI!R25=1,'1 - Dane do umowy'!$D$6,"")</f>
        <v/>
      </c>
      <c r="D24" t="str">
        <f>IF('2 - Lista upraw'!B33&lt;&gt;"",IF('1 - Dane do umowy'!$D$28="","INDYWIDUALNY",'1 - Dane do umowy'!$D$28),"")</f>
        <v/>
      </c>
      <c r="E24" t="str">
        <f t="shared" si="0"/>
        <v/>
      </c>
      <c r="F24" t="str">
        <f>IF($A24&lt;&gt;"",'2 - Lista upraw'!J33,"")</f>
        <v/>
      </c>
      <c r="G24" t="str">
        <f>IF($A24&lt;&gt;"",'2 - Lista upraw'!K33,"")</f>
        <v/>
      </c>
      <c r="H24" t="str">
        <f>IF($A24&lt;&gt;"",'2 - Lista upraw'!L33,"")</f>
        <v/>
      </c>
      <c r="I24" t="str">
        <f>IF($A24&lt;&gt;"",'2 - Lista upraw'!M33,"")</f>
        <v/>
      </c>
      <c r="J24" t="str">
        <f>IF($A24&lt;&gt;"",'2 - Lista upraw'!B33,"")</f>
        <v/>
      </c>
      <c r="K24" s="23" t="str">
        <f>IF($A24&lt;&gt;"",'2 - Lista upraw'!I33,"")</f>
        <v/>
      </c>
    </row>
    <row r="25" spans="1:11" x14ac:dyDescent="0.3">
      <c r="A25" t="str">
        <f>IF(KONTROLKI!R26=1,'1 - Dane do umowy'!$D$22,"")</f>
        <v/>
      </c>
      <c r="B25" t="str">
        <f>IF(KONTROLKI!R26=1,'1 - Dane do umowy'!$D$8,"")</f>
        <v/>
      </c>
      <c r="C25" t="str">
        <f>IF(KONTROLKI!R26=1,'1 - Dane do umowy'!$D$6,"")</f>
        <v/>
      </c>
      <c r="D25" t="str">
        <f>IF('2 - Lista upraw'!B34&lt;&gt;"",IF('1 - Dane do umowy'!$D$28="","INDYWIDUALNY",'1 - Dane do umowy'!$D$28),"")</f>
        <v/>
      </c>
      <c r="E25" t="str">
        <f t="shared" si="0"/>
        <v/>
      </c>
      <c r="F25" t="str">
        <f>IF($A25&lt;&gt;"",'2 - Lista upraw'!J34,"")</f>
        <v/>
      </c>
      <c r="G25" t="str">
        <f>IF($A25&lt;&gt;"",'2 - Lista upraw'!K34,"")</f>
        <v/>
      </c>
      <c r="H25" t="str">
        <f>IF($A25&lt;&gt;"",'2 - Lista upraw'!L34,"")</f>
        <v/>
      </c>
      <c r="I25" t="str">
        <f>IF($A25&lt;&gt;"",'2 - Lista upraw'!M34,"")</f>
        <v/>
      </c>
      <c r="J25" t="str">
        <f>IF($A25&lt;&gt;"",'2 - Lista upraw'!B34,"")</f>
        <v/>
      </c>
      <c r="K25" s="23" t="str">
        <f>IF($A25&lt;&gt;"",'2 - Lista upraw'!I34,"")</f>
        <v/>
      </c>
    </row>
    <row r="26" spans="1:11" x14ac:dyDescent="0.3">
      <c r="A26" t="str">
        <f>IF(KONTROLKI!R27=1,'1 - Dane do umowy'!$D$22,"")</f>
        <v/>
      </c>
      <c r="B26" t="str">
        <f>IF(KONTROLKI!R27=1,'1 - Dane do umowy'!$D$8,"")</f>
        <v/>
      </c>
      <c r="C26" t="str">
        <f>IF(KONTROLKI!R27=1,'1 - Dane do umowy'!$D$6,"")</f>
        <v/>
      </c>
      <c r="D26" t="str">
        <f>IF('2 - Lista upraw'!B35&lt;&gt;"",IF('1 - Dane do umowy'!$D$28="","INDYWIDUALNY",'1 - Dane do umowy'!$D$28),"")</f>
        <v/>
      </c>
      <c r="E26" t="str">
        <f t="shared" si="0"/>
        <v/>
      </c>
      <c r="F26" t="str">
        <f>IF($A26&lt;&gt;"",'2 - Lista upraw'!J35,"")</f>
        <v/>
      </c>
      <c r="G26" t="str">
        <f>IF($A26&lt;&gt;"",'2 - Lista upraw'!K35,"")</f>
        <v/>
      </c>
      <c r="H26" t="str">
        <f>IF($A26&lt;&gt;"",'2 - Lista upraw'!L35,"")</f>
        <v/>
      </c>
      <c r="I26" t="str">
        <f>IF($A26&lt;&gt;"",'2 - Lista upraw'!M35,"")</f>
        <v/>
      </c>
      <c r="J26" t="str">
        <f>IF($A26&lt;&gt;"",'2 - Lista upraw'!B35,"")</f>
        <v/>
      </c>
      <c r="K26" s="23" t="str">
        <f>IF($A26&lt;&gt;"",'2 - Lista upraw'!I35,"")</f>
        <v/>
      </c>
    </row>
    <row r="27" spans="1:11" x14ac:dyDescent="0.3">
      <c r="A27" t="str">
        <f>IF(KONTROLKI!R28=1,'1 - Dane do umowy'!$D$22,"")</f>
        <v/>
      </c>
      <c r="B27" t="str">
        <f>IF(KONTROLKI!R28=1,'1 - Dane do umowy'!$D$8,"")</f>
        <v/>
      </c>
      <c r="C27" t="str">
        <f>IF(KONTROLKI!R28=1,'1 - Dane do umowy'!$D$6,"")</f>
        <v/>
      </c>
      <c r="D27" t="str">
        <f>IF('2 - Lista upraw'!B36&lt;&gt;"",IF('1 - Dane do umowy'!$D$28="","INDYWIDUALNY",'1 - Dane do umowy'!$D$28),"")</f>
        <v/>
      </c>
      <c r="E27" t="str">
        <f t="shared" si="0"/>
        <v/>
      </c>
      <c r="F27" t="str">
        <f>IF($A27&lt;&gt;"",'2 - Lista upraw'!J36,"")</f>
        <v/>
      </c>
      <c r="G27" t="str">
        <f>IF($A27&lt;&gt;"",'2 - Lista upraw'!K36,"")</f>
        <v/>
      </c>
      <c r="H27" t="str">
        <f>IF($A27&lt;&gt;"",'2 - Lista upraw'!L36,"")</f>
        <v/>
      </c>
      <c r="I27" t="str">
        <f>IF($A27&lt;&gt;"",'2 - Lista upraw'!M36,"")</f>
        <v/>
      </c>
      <c r="J27" t="str">
        <f>IF($A27&lt;&gt;"",'2 - Lista upraw'!B36,"")</f>
        <v/>
      </c>
      <c r="K27" s="23" t="str">
        <f>IF($A27&lt;&gt;"",'2 - Lista upraw'!I36,"")</f>
        <v/>
      </c>
    </row>
    <row r="28" spans="1:11" x14ac:dyDescent="0.3">
      <c r="A28" t="str">
        <f>IF(KONTROLKI!R29=1,'1 - Dane do umowy'!$D$22,"")</f>
        <v/>
      </c>
      <c r="B28" t="str">
        <f>IF(KONTROLKI!R29=1,'1 - Dane do umowy'!$D$8,"")</f>
        <v/>
      </c>
      <c r="C28" t="str">
        <f>IF(KONTROLKI!R29=1,'1 - Dane do umowy'!$D$6,"")</f>
        <v/>
      </c>
      <c r="D28" t="str">
        <f>IF('2 - Lista upraw'!B37&lt;&gt;"",IF('1 - Dane do umowy'!$D$28="","INDYWIDUALNY",'1 - Dane do umowy'!$D$28),"")</f>
        <v/>
      </c>
      <c r="E28" t="str">
        <f t="shared" si="0"/>
        <v/>
      </c>
      <c r="F28" t="str">
        <f>IF($A28&lt;&gt;"",'2 - Lista upraw'!J37,"")</f>
        <v/>
      </c>
      <c r="G28" t="str">
        <f>IF($A28&lt;&gt;"",'2 - Lista upraw'!K37,"")</f>
        <v/>
      </c>
      <c r="H28" t="str">
        <f>IF($A28&lt;&gt;"",'2 - Lista upraw'!L37,"")</f>
        <v/>
      </c>
      <c r="I28" t="str">
        <f>IF($A28&lt;&gt;"",'2 - Lista upraw'!M37,"")</f>
        <v/>
      </c>
      <c r="J28" t="str">
        <f>IF($A28&lt;&gt;"",'2 - Lista upraw'!B37,"")</f>
        <v/>
      </c>
      <c r="K28" s="23" t="str">
        <f>IF($A28&lt;&gt;"",'2 - Lista upraw'!I37,"")</f>
        <v/>
      </c>
    </row>
    <row r="29" spans="1:11" x14ac:dyDescent="0.3">
      <c r="A29" t="str">
        <f>IF(KONTROLKI!R30=1,'1 - Dane do umowy'!$D$22,"")</f>
        <v/>
      </c>
      <c r="B29" t="str">
        <f>IF(KONTROLKI!R30=1,'1 - Dane do umowy'!$D$8,"")</f>
        <v/>
      </c>
      <c r="C29" t="str">
        <f>IF(KONTROLKI!R30=1,'1 - Dane do umowy'!$D$6,"")</f>
        <v/>
      </c>
      <c r="D29" t="str">
        <f>IF('2 - Lista upraw'!B38&lt;&gt;"",IF('1 - Dane do umowy'!$D$28="","INDYWIDUALNY",'1 - Dane do umowy'!$D$28),"")</f>
        <v/>
      </c>
      <c r="E29" t="str">
        <f t="shared" si="0"/>
        <v/>
      </c>
      <c r="F29" t="str">
        <f>IF($A29&lt;&gt;"",'2 - Lista upraw'!J38,"")</f>
        <v/>
      </c>
      <c r="G29" t="str">
        <f>IF($A29&lt;&gt;"",'2 - Lista upraw'!K38,"")</f>
        <v/>
      </c>
      <c r="H29" t="str">
        <f>IF($A29&lt;&gt;"",'2 - Lista upraw'!L38,"")</f>
        <v/>
      </c>
      <c r="I29" t="str">
        <f>IF($A29&lt;&gt;"",'2 - Lista upraw'!M38,"")</f>
        <v/>
      </c>
      <c r="J29" t="str">
        <f>IF($A29&lt;&gt;"",'2 - Lista upraw'!B38,"")</f>
        <v/>
      </c>
      <c r="K29" s="23" t="str">
        <f>IF($A29&lt;&gt;"",'2 - Lista upraw'!I38,"")</f>
        <v/>
      </c>
    </row>
    <row r="30" spans="1:11" x14ac:dyDescent="0.3">
      <c r="A30" t="str">
        <f>IF(KONTROLKI!R31=1,'1 - Dane do umowy'!$D$22,"")</f>
        <v/>
      </c>
      <c r="B30" t="str">
        <f>IF(KONTROLKI!R31=1,'1 - Dane do umowy'!$D$8,"")</f>
        <v/>
      </c>
      <c r="C30" t="str">
        <f>IF(KONTROLKI!R31=1,'1 - Dane do umowy'!$D$6,"")</f>
        <v/>
      </c>
      <c r="D30" t="str">
        <f>IF('2 - Lista upraw'!B39&lt;&gt;"",IF('1 - Dane do umowy'!$D$28="","INDYWIDUALNY",'1 - Dane do umowy'!$D$28),"")</f>
        <v/>
      </c>
      <c r="E30" t="str">
        <f t="shared" si="0"/>
        <v/>
      </c>
      <c r="F30" t="str">
        <f>IF($A30&lt;&gt;"",'2 - Lista upraw'!J39,"")</f>
        <v/>
      </c>
      <c r="G30" t="str">
        <f>IF($A30&lt;&gt;"",'2 - Lista upraw'!K39,"")</f>
        <v/>
      </c>
      <c r="H30" t="str">
        <f>IF($A30&lt;&gt;"",'2 - Lista upraw'!L39,"")</f>
        <v/>
      </c>
      <c r="I30" t="str">
        <f>IF($A30&lt;&gt;"",'2 - Lista upraw'!M39,"")</f>
        <v/>
      </c>
      <c r="J30" t="str">
        <f>IF($A30&lt;&gt;"",'2 - Lista upraw'!B39,"")</f>
        <v/>
      </c>
      <c r="K30" s="23" t="str">
        <f>IF($A30&lt;&gt;"",'2 - Lista upraw'!I39,"")</f>
        <v/>
      </c>
    </row>
    <row r="31" spans="1:11" x14ac:dyDescent="0.3">
      <c r="A31" t="str">
        <f>IF(KONTROLKI!R32=1,'1 - Dane do umowy'!$D$22,"")</f>
        <v/>
      </c>
      <c r="B31" t="str">
        <f>IF(KONTROLKI!R32=1,'1 - Dane do umowy'!$D$8,"")</f>
        <v/>
      </c>
      <c r="C31" t="str">
        <f>IF(KONTROLKI!R32=1,'1 - Dane do umowy'!$D$6,"")</f>
        <v/>
      </c>
      <c r="D31" t="str">
        <f>IF('2 - Lista upraw'!B40&lt;&gt;"",IF('1 - Dane do umowy'!$D$28="","INDYWIDUALNY",'1 - Dane do umowy'!$D$28),"")</f>
        <v/>
      </c>
      <c r="E31" t="str">
        <f t="shared" si="0"/>
        <v/>
      </c>
      <c r="F31" t="str">
        <f>IF($A31&lt;&gt;"",'2 - Lista upraw'!J40,"")</f>
        <v/>
      </c>
      <c r="G31" t="str">
        <f>IF($A31&lt;&gt;"",'2 - Lista upraw'!K40,"")</f>
        <v/>
      </c>
      <c r="H31" t="str">
        <f>IF($A31&lt;&gt;"",'2 - Lista upraw'!L40,"")</f>
        <v/>
      </c>
      <c r="I31" t="str">
        <f>IF($A31&lt;&gt;"",'2 - Lista upraw'!M40,"")</f>
        <v/>
      </c>
      <c r="J31" t="str">
        <f>IF($A31&lt;&gt;"",'2 - Lista upraw'!B40,"")</f>
        <v/>
      </c>
      <c r="K31" s="23" t="str">
        <f>IF($A31&lt;&gt;"",'2 - Lista upraw'!I40,"")</f>
        <v/>
      </c>
    </row>
    <row r="32" spans="1:11" x14ac:dyDescent="0.3">
      <c r="A32" t="str">
        <f>IF(KONTROLKI!R33=1,'1 - Dane do umowy'!$D$22,"")</f>
        <v/>
      </c>
      <c r="B32" t="str">
        <f>IF(KONTROLKI!R33=1,'1 - Dane do umowy'!$D$8,"")</f>
        <v/>
      </c>
      <c r="C32" t="str">
        <f>IF(KONTROLKI!R33=1,'1 - Dane do umowy'!$D$6,"")</f>
        <v/>
      </c>
      <c r="D32" t="str">
        <f>IF('2 - Lista upraw'!B41&lt;&gt;"",IF('1 - Dane do umowy'!$D$28="","INDYWIDUALNY",'1 - Dane do umowy'!$D$28),"")</f>
        <v/>
      </c>
      <c r="E32" t="str">
        <f t="shared" si="0"/>
        <v/>
      </c>
      <c r="F32" t="str">
        <f>IF($A32&lt;&gt;"",'2 - Lista upraw'!J41,"")</f>
        <v/>
      </c>
      <c r="G32" t="str">
        <f>IF($A32&lt;&gt;"",'2 - Lista upraw'!K41,"")</f>
        <v/>
      </c>
      <c r="H32" t="str">
        <f>IF($A32&lt;&gt;"",'2 - Lista upraw'!L41,"")</f>
        <v/>
      </c>
      <c r="I32" t="str">
        <f>IF($A32&lt;&gt;"",'2 - Lista upraw'!M41,"")</f>
        <v/>
      </c>
      <c r="J32" t="str">
        <f>IF($A32&lt;&gt;"",'2 - Lista upraw'!B41,"")</f>
        <v/>
      </c>
      <c r="K32" s="23" t="str">
        <f>IF($A32&lt;&gt;"",'2 - Lista upraw'!I41,"")</f>
        <v/>
      </c>
    </row>
    <row r="33" spans="1:11" x14ac:dyDescent="0.3">
      <c r="A33" t="str">
        <f>IF(KONTROLKI!R34=1,'1 - Dane do umowy'!$D$22,"")</f>
        <v/>
      </c>
      <c r="B33" t="str">
        <f>IF(KONTROLKI!R34=1,'1 - Dane do umowy'!$D$8,"")</f>
        <v/>
      </c>
      <c r="C33" t="str">
        <f>IF(KONTROLKI!R34=1,'1 - Dane do umowy'!$D$6,"")</f>
        <v/>
      </c>
      <c r="D33" t="str">
        <f>IF('2 - Lista upraw'!B42&lt;&gt;"",IF('1 - Dane do umowy'!$D$28="","INDYWIDUALNY",'1 - Dane do umowy'!$D$28),"")</f>
        <v/>
      </c>
      <c r="E33" t="str">
        <f t="shared" si="0"/>
        <v/>
      </c>
      <c r="F33" t="str">
        <f>IF($A33&lt;&gt;"",'2 - Lista upraw'!J42,"")</f>
        <v/>
      </c>
      <c r="G33" t="str">
        <f>IF($A33&lt;&gt;"",'2 - Lista upraw'!K42,"")</f>
        <v/>
      </c>
      <c r="H33" t="str">
        <f>IF($A33&lt;&gt;"",'2 - Lista upraw'!L42,"")</f>
        <v/>
      </c>
      <c r="I33" t="str">
        <f>IF($A33&lt;&gt;"",'2 - Lista upraw'!M42,"")</f>
        <v/>
      </c>
      <c r="J33" t="str">
        <f>IF($A33&lt;&gt;"",'2 - Lista upraw'!B42,"")</f>
        <v/>
      </c>
      <c r="K33" s="23" t="str">
        <f>IF($A33&lt;&gt;"",'2 - Lista upraw'!I42,"")</f>
        <v/>
      </c>
    </row>
    <row r="34" spans="1:11" x14ac:dyDescent="0.3">
      <c r="A34" t="str">
        <f>IF(KONTROLKI!R35=1,'1 - Dane do umowy'!$D$22,"")</f>
        <v/>
      </c>
      <c r="B34" t="str">
        <f>IF(KONTROLKI!R35=1,'1 - Dane do umowy'!$D$8,"")</f>
        <v/>
      </c>
      <c r="C34" t="str">
        <f>IF(KONTROLKI!R35=1,'1 - Dane do umowy'!$D$6,"")</f>
        <v/>
      </c>
      <c r="D34" t="str">
        <f>IF('2 - Lista upraw'!B43&lt;&gt;"",IF('1 - Dane do umowy'!$D$28="","INDYWIDUALNY",'1 - Dane do umowy'!$D$28),"")</f>
        <v/>
      </c>
      <c r="E34" t="str">
        <f t="shared" si="0"/>
        <v/>
      </c>
      <c r="F34" t="str">
        <f>IF($A34&lt;&gt;"",'2 - Lista upraw'!J43,"")</f>
        <v/>
      </c>
      <c r="G34" t="str">
        <f>IF($A34&lt;&gt;"",'2 - Lista upraw'!K43,"")</f>
        <v/>
      </c>
      <c r="H34" t="str">
        <f>IF($A34&lt;&gt;"",'2 - Lista upraw'!L43,"")</f>
        <v/>
      </c>
      <c r="I34" t="str">
        <f>IF($A34&lt;&gt;"",'2 - Lista upraw'!M43,"")</f>
        <v/>
      </c>
      <c r="J34" t="str">
        <f>IF($A34&lt;&gt;"",'2 - Lista upraw'!B43,"")</f>
        <v/>
      </c>
      <c r="K34" s="23" t="str">
        <f>IF($A34&lt;&gt;"",'2 - Lista upraw'!I43,"")</f>
        <v/>
      </c>
    </row>
    <row r="35" spans="1:11" x14ac:dyDescent="0.3">
      <c r="A35" t="str">
        <f>IF(KONTROLKI!R36=1,'1 - Dane do umowy'!$D$22,"")</f>
        <v/>
      </c>
      <c r="B35" t="str">
        <f>IF(KONTROLKI!R36=1,'1 - Dane do umowy'!$D$8,"")</f>
        <v/>
      </c>
      <c r="C35" t="str">
        <f>IF(KONTROLKI!R36=1,'1 - Dane do umowy'!$D$6,"")</f>
        <v/>
      </c>
      <c r="D35" t="str">
        <f>IF('2 - Lista upraw'!B44&lt;&gt;"",IF('1 - Dane do umowy'!$D$28="","INDYWIDUALNY",'1 - Dane do umowy'!$D$28),"")</f>
        <v/>
      </c>
      <c r="E35" t="str">
        <f t="shared" si="0"/>
        <v/>
      </c>
      <c r="F35" t="str">
        <f>IF($A35&lt;&gt;"",'2 - Lista upraw'!J44,"")</f>
        <v/>
      </c>
      <c r="G35" t="str">
        <f>IF($A35&lt;&gt;"",'2 - Lista upraw'!K44,"")</f>
        <v/>
      </c>
      <c r="H35" t="str">
        <f>IF($A35&lt;&gt;"",'2 - Lista upraw'!L44,"")</f>
        <v/>
      </c>
      <c r="I35" t="str">
        <f>IF($A35&lt;&gt;"",'2 - Lista upraw'!M44,"")</f>
        <v/>
      </c>
      <c r="J35" t="str">
        <f>IF($A35&lt;&gt;"",'2 - Lista upraw'!B44,"")</f>
        <v/>
      </c>
      <c r="K35" s="23" t="str">
        <f>IF($A35&lt;&gt;"",'2 - Lista upraw'!I44,"")</f>
        <v/>
      </c>
    </row>
    <row r="36" spans="1:11" x14ac:dyDescent="0.3">
      <c r="A36" t="str">
        <f>IF(KONTROLKI!R37=1,'1 - Dane do umowy'!$D$22,"")</f>
        <v/>
      </c>
      <c r="B36" t="str">
        <f>IF(KONTROLKI!R37=1,'1 - Dane do umowy'!$D$8,"")</f>
        <v/>
      </c>
      <c r="C36" t="str">
        <f>IF(KONTROLKI!R37=1,'1 - Dane do umowy'!$D$6,"")</f>
        <v/>
      </c>
      <c r="D36" t="str">
        <f>IF('2 - Lista upraw'!B45&lt;&gt;"",IF('1 - Dane do umowy'!$D$28="","INDYWIDUALNY",'1 - Dane do umowy'!$D$28),"")</f>
        <v/>
      </c>
      <c r="E36" t="str">
        <f t="shared" si="0"/>
        <v/>
      </c>
      <c r="F36" t="str">
        <f>IF($A36&lt;&gt;"",'2 - Lista upraw'!J45,"")</f>
        <v/>
      </c>
      <c r="G36" t="str">
        <f>IF($A36&lt;&gt;"",'2 - Lista upraw'!K45,"")</f>
        <v/>
      </c>
      <c r="H36" t="str">
        <f>IF($A36&lt;&gt;"",'2 - Lista upraw'!L45,"")</f>
        <v/>
      </c>
      <c r="I36" t="str">
        <f>IF($A36&lt;&gt;"",'2 - Lista upraw'!M45,"")</f>
        <v/>
      </c>
      <c r="J36" t="str">
        <f>IF($A36&lt;&gt;"",'2 - Lista upraw'!B45,"")</f>
        <v/>
      </c>
      <c r="K36" s="23" t="str">
        <f>IF($A36&lt;&gt;"",'2 - Lista upraw'!I45,"")</f>
        <v/>
      </c>
    </row>
    <row r="37" spans="1:11" x14ac:dyDescent="0.3">
      <c r="A37" t="str">
        <f>IF(KONTROLKI!R38=1,'1 - Dane do umowy'!$D$22,"")</f>
        <v/>
      </c>
      <c r="B37" t="str">
        <f>IF(KONTROLKI!R38=1,'1 - Dane do umowy'!$D$8,"")</f>
        <v/>
      </c>
      <c r="C37" t="str">
        <f>IF(KONTROLKI!R38=1,'1 - Dane do umowy'!$D$6,"")</f>
        <v/>
      </c>
      <c r="D37" t="str">
        <f>IF('2 - Lista upraw'!B46&lt;&gt;"",IF('1 - Dane do umowy'!$D$28="","INDYWIDUALNY",'1 - Dane do umowy'!$D$28),"")</f>
        <v/>
      </c>
      <c r="E37" t="str">
        <f t="shared" si="0"/>
        <v/>
      </c>
      <c r="F37" t="str">
        <f>IF($A37&lt;&gt;"",'2 - Lista upraw'!J46,"")</f>
        <v/>
      </c>
      <c r="G37" t="str">
        <f>IF($A37&lt;&gt;"",'2 - Lista upraw'!K46,"")</f>
        <v/>
      </c>
      <c r="H37" t="str">
        <f>IF($A37&lt;&gt;"",'2 - Lista upraw'!L46,"")</f>
        <v/>
      </c>
      <c r="I37" t="str">
        <f>IF($A37&lt;&gt;"",'2 - Lista upraw'!M46,"")</f>
        <v/>
      </c>
      <c r="J37" t="str">
        <f>IF($A37&lt;&gt;"",'2 - Lista upraw'!B46,"")</f>
        <v/>
      </c>
      <c r="K37" s="23" t="str">
        <f>IF($A37&lt;&gt;"",'2 - Lista upraw'!I46,"")</f>
        <v/>
      </c>
    </row>
    <row r="38" spans="1:11" x14ac:dyDescent="0.3">
      <c r="A38" t="str">
        <f>IF(KONTROLKI!R39=1,'1 - Dane do umowy'!$D$22,"")</f>
        <v/>
      </c>
      <c r="B38" t="str">
        <f>IF(KONTROLKI!R39=1,'1 - Dane do umowy'!$D$8,"")</f>
        <v/>
      </c>
      <c r="C38" t="str">
        <f>IF(KONTROLKI!R39=1,'1 - Dane do umowy'!$D$6,"")</f>
        <v/>
      </c>
      <c r="D38" t="str">
        <f>IF('2 - Lista upraw'!B47&lt;&gt;"",IF('1 - Dane do umowy'!$D$28="","INDYWIDUALNY",'1 - Dane do umowy'!$D$28),"")</f>
        <v/>
      </c>
      <c r="E38" t="str">
        <f t="shared" si="0"/>
        <v/>
      </c>
      <c r="F38" t="str">
        <f>IF($A38&lt;&gt;"",'2 - Lista upraw'!J47,"")</f>
        <v/>
      </c>
      <c r="G38" t="str">
        <f>IF($A38&lt;&gt;"",'2 - Lista upraw'!K47,"")</f>
        <v/>
      </c>
      <c r="H38" t="str">
        <f>IF($A38&lt;&gt;"",'2 - Lista upraw'!L47,"")</f>
        <v/>
      </c>
      <c r="I38" t="str">
        <f>IF($A38&lt;&gt;"",'2 - Lista upraw'!M47,"")</f>
        <v/>
      </c>
      <c r="J38" t="str">
        <f>IF($A38&lt;&gt;"",'2 - Lista upraw'!B47,"")</f>
        <v/>
      </c>
      <c r="K38" s="23" t="str">
        <f>IF($A38&lt;&gt;"",'2 - Lista upraw'!I47,"")</f>
        <v/>
      </c>
    </row>
    <row r="39" spans="1:11" x14ac:dyDescent="0.3">
      <c r="A39" t="str">
        <f>IF(KONTROLKI!R40=1,'1 - Dane do umowy'!$D$22,"")</f>
        <v/>
      </c>
      <c r="B39" t="str">
        <f>IF(KONTROLKI!R40=1,'1 - Dane do umowy'!$D$8,"")</f>
        <v/>
      </c>
      <c r="C39" t="str">
        <f>IF(KONTROLKI!R40=1,'1 - Dane do umowy'!$D$6,"")</f>
        <v/>
      </c>
      <c r="D39" t="str">
        <f>IF('2 - Lista upraw'!B48&lt;&gt;"",IF('1 - Dane do umowy'!$D$28="","INDYWIDUALNY",'1 - Dane do umowy'!$D$28),"")</f>
        <v/>
      </c>
      <c r="E39" t="str">
        <f t="shared" si="0"/>
        <v/>
      </c>
      <c r="F39" t="str">
        <f>IF($A39&lt;&gt;"",'2 - Lista upraw'!J48,"")</f>
        <v/>
      </c>
      <c r="G39" t="str">
        <f>IF($A39&lt;&gt;"",'2 - Lista upraw'!K48,"")</f>
        <v/>
      </c>
      <c r="H39" t="str">
        <f>IF($A39&lt;&gt;"",'2 - Lista upraw'!L48,"")</f>
        <v/>
      </c>
      <c r="I39" t="str">
        <f>IF($A39&lt;&gt;"",'2 - Lista upraw'!M48,"")</f>
        <v/>
      </c>
      <c r="J39" t="str">
        <f>IF($A39&lt;&gt;"",'2 - Lista upraw'!B48,"")</f>
        <v/>
      </c>
      <c r="K39" s="23" t="str">
        <f>IF($A39&lt;&gt;"",'2 - Lista upraw'!I48,"")</f>
        <v/>
      </c>
    </row>
    <row r="40" spans="1:11" x14ac:dyDescent="0.3">
      <c r="A40" t="str">
        <f>IF(KONTROLKI!R41=1,'1 - Dane do umowy'!$D$22,"")</f>
        <v/>
      </c>
      <c r="B40" t="str">
        <f>IF(KONTROLKI!R41=1,'1 - Dane do umowy'!$D$8,"")</f>
        <v/>
      </c>
      <c r="C40" t="str">
        <f>IF(KONTROLKI!R41=1,'1 - Dane do umowy'!$D$6,"")</f>
        <v/>
      </c>
      <c r="D40" t="str">
        <f>IF('2 - Lista upraw'!B49&lt;&gt;"",IF('1 - Dane do umowy'!$D$28="","INDYWIDUALNY",'1 - Dane do umowy'!$D$28),"")</f>
        <v/>
      </c>
      <c r="E40" t="str">
        <f t="shared" si="0"/>
        <v/>
      </c>
      <c r="F40" t="str">
        <f>IF($A40&lt;&gt;"",'2 - Lista upraw'!J49,"")</f>
        <v/>
      </c>
      <c r="G40" t="str">
        <f>IF($A40&lt;&gt;"",'2 - Lista upraw'!K49,"")</f>
        <v/>
      </c>
      <c r="H40" t="str">
        <f>IF($A40&lt;&gt;"",'2 - Lista upraw'!L49,"")</f>
        <v/>
      </c>
      <c r="I40" t="str">
        <f>IF($A40&lt;&gt;"",'2 - Lista upraw'!M49,"")</f>
        <v/>
      </c>
      <c r="J40" t="str">
        <f>IF($A40&lt;&gt;"",'2 - Lista upraw'!B49,"")</f>
        <v/>
      </c>
      <c r="K40" s="23" t="str">
        <f>IF($A40&lt;&gt;"",'2 - Lista upraw'!I49,"")</f>
        <v/>
      </c>
    </row>
    <row r="41" spans="1:11" x14ac:dyDescent="0.3">
      <c r="A41" t="str">
        <f>IF(KONTROLKI!R42=1,'1 - Dane do umowy'!$D$22,"")</f>
        <v/>
      </c>
      <c r="B41" t="str">
        <f>IF(KONTROLKI!R42=1,'1 - Dane do umowy'!$D$8,"")</f>
        <v/>
      </c>
      <c r="C41" t="str">
        <f>IF(KONTROLKI!R42=1,'1 - Dane do umowy'!$D$6,"")</f>
        <v/>
      </c>
      <c r="D41" t="str">
        <f>IF('2 - Lista upraw'!B50&lt;&gt;"",IF('1 - Dane do umowy'!$D$28="","INDYWIDUALNY",'1 - Dane do umowy'!$D$28),"")</f>
        <v/>
      </c>
      <c r="E41" t="str">
        <f t="shared" si="0"/>
        <v/>
      </c>
      <c r="F41" t="str">
        <f>IF($A41&lt;&gt;"",'2 - Lista upraw'!J50,"")</f>
        <v/>
      </c>
      <c r="G41" t="str">
        <f>IF($A41&lt;&gt;"",'2 - Lista upraw'!K50,"")</f>
        <v/>
      </c>
      <c r="H41" t="str">
        <f>IF($A41&lt;&gt;"",'2 - Lista upraw'!L50,"")</f>
        <v/>
      </c>
      <c r="I41" t="str">
        <f>IF($A41&lt;&gt;"",'2 - Lista upraw'!M50,"")</f>
        <v/>
      </c>
      <c r="J41" t="str">
        <f>IF($A41&lt;&gt;"",'2 - Lista upraw'!B50,"")</f>
        <v/>
      </c>
      <c r="K41" s="23" t="str">
        <f>IF($A41&lt;&gt;"",'2 - Lista upraw'!I50,"")</f>
        <v/>
      </c>
    </row>
    <row r="42" spans="1:11" x14ac:dyDescent="0.3">
      <c r="A42" t="str">
        <f>IF(KONTROLKI!R43=1,'1 - Dane do umowy'!$D$22,"")</f>
        <v/>
      </c>
      <c r="B42" t="str">
        <f>IF(KONTROLKI!R43=1,'1 - Dane do umowy'!$D$8,"")</f>
        <v/>
      </c>
      <c r="C42" t="str">
        <f>IF(KONTROLKI!R43=1,'1 - Dane do umowy'!$D$6,"")</f>
        <v/>
      </c>
      <c r="D42" t="str">
        <f>IF('2 - Lista upraw'!B51&lt;&gt;"",IF('1 - Dane do umowy'!$D$28="","INDYWIDUALNY",'1 - Dane do umowy'!$D$28),"")</f>
        <v/>
      </c>
      <c r="E42" t="str">
        <f t="shared" si="0"/>
        <v/>
      </c>
      <c r="F42" t="str">
        <f>IF($A42&lt;&gt;"",'2 - Lista upraw'!J51,"")</f>
        <v/>
      </c>
      <c r="G42" t="str">
        <f>IF($A42&lt;&gt;"",'2 - Lista upraw'!K51,"")</f>
        <v/>
      </c>
      <c r="H42" t="str">
        <f>IF($A42&lt;&gt;"",'2 - Lista upraw'!L51,"")</f>
        <v/>
      </c>
      <c r="I42" t="str">
        <f>IF($A42&lt;&gt;"",'2 - Lista upraw'!M51,"")</f>
        <v/>
      </c>
      <c r="J42" t="str">
        <f>IF($A42&lt;&gt;"",'2 - Lista upraw'!B51,"")</f>
        <v/>
      </c>
      <c r="K42" s="23" t="str">
        <f>IF($A42&lt;&gt;"",'2 - Lista upraw'!I51,"")</f>
        <v/>
      </c>
    </row>
    <row r="43" spans="1:11" x14ac:dyDescent="0.3">
      <c r="A43" t="str">
        <f>IF(KONTROLKI!R44=1,'1 - Dane do umowy'!$D$22,"")</f>
        <v/>
      </c>
      <c r="B43" t="str">
        <f>IF(KONTROLKI!R44=1,'1 - Dane do umowy'!$D$8,"")</f>
        <v/>
      </c>
      <c r="C43" t="str">
        <f>IF(KONTROLKI!R44=1,'1 - Dane do umowy'!$D$6,"")</f>
        <v/>
      </c>
      <c r="D43" t="str">
        <f>IF('2 - Lista upraw'!B52&lt;&gt;"",IF('1 - Dane do umowy'!$D$28="","INDYWIDUALNY",'1 - Dane do umowy'!$D$28),"")</f>
        <v/>
      </c>
      <c r="E43" t="str">
        <f t="shared" si="0"/>
        <v/>
      </c>
      <c r="F43" t="str">
        <f>IF($A43&lt;&gt;"",'2 - Lista upraw'!J52,"")</f>
        <v/>
      </c>
      <c r="G43" t="str">
        <f>IF($A43&lt;&gt;"",'2 - Lista upraw'!K52,"")</f>
        <v/>
      </c>
      <c r="H43" t="str">
        <f>IF($A43&lt;&gt;"",'2 - Lista upraw'!L52,"")</f>
        <v/>
      </c>
      <c r="I43" t="str">
        <f>IF($A43&lt;&gt;"",'2 - Lista upraw'!M52,"")</f>
        <v/>
      </c>
      <c r="J43" t="str">
        <f>IF($A43&lt;&gt;"",'2 - Lista upraw'!B52,"")</f>
        <v/>
      </c>
      <c r="K43" s="23" t="str">
        <f>IF($A43&lt;&gt;"",'2 - Lista upraw'!I52,"")</f>
        <v/>
      </c>
    </row>
    <row r="44" spans="1:11" x14ac:dyDescent="0.3">
      <c r="A44" t="str">
        <f>IF(KONTROLKI!R45=1,'1 - Dane do umowy'!$D$22,"")</f>
        <v/>
      </c>
      <c r="B44" t="str">
        <f>IF(KONTROLKI!R45=1,'1 - Dane do umowy'!$D$8,"")</f>
        <v/>
      </c>
      <c r="C44" t="str">
        <f>IF(KONTROLKI!R45=1,'1 - Dane do umowy'!$D$6,"")</f>
        <v/>
      </c>
      <c r="D44" t="str">
        <f>IF('2 - Lista upraw'!B53&lt;&gt;"",IF('1 - Dane do umowy'!$D$28="","INDYWIDUALNY",'1 - Dane do umowy'!$D$28),"")</f>
        <v/>
      </c>
      <c r="E44" t="str">
        <f t="shared" si="0"/>
        <v/>
      </c>
      <c r="F44" t="str">
        <f>IF($A44&lt;&gt;"",'2 - Lista upraw'!J53,"")</f>
        <v/>
      </c>
      <c r="G44" t="str">
        <f>IF($A44&lt;&gt;"",'2 - Lista upraw'!K53,"")</f>
        <v/>
      </c>
      <c r="H44" t="str">
        <f>IF($A44&lt;&gt;"",'2 - Lista upraw'!L53,"")</f>
        <v/>
      </c>
      <c r="I44" t="str">
        <f>IF($A44&lt;&gt;"",'2 - Lista upraw'!M53,"")</f>
        <v/>
      </c>
      <c r="J44" t="str">
        <f>IF($A44&lt;&gt;"",'2 - Lista upraw'!B53,"")</f>
        <v/>
      </c>
      <c r="K44" s="23" t="str">
        <f>IF($A44&lt;&gt;"",'2 - Lista upraw'!I53,"")</f>
        <v/>
      </c>
    </row>
    <row r="45" spans="1:11" x14ac:dyDescent="0.3">
      <c r="A45" t="str">
        <f>IF(KONTROLKI!R46=1,'1 - Dane do umowy'!$D$22,"")</f>
        <v/>
      </c>
      <c r="B45" t="str">
        <f>IF(KONTROLKI!R46=1,'1 - Dane do umowy'!$D$8,"")</f>
        <v/>
      </c>
      <c r="C45" t="str">
        <f>IF(KONTROLKI!R46=1,'1 - Dane do umowy'!$D$6,"")</f>
        <v/>
      </c>
      <c r="D45" t="str">
        <f>IF('2 - Lista upraw'!B54&lt;&gt;"",IF('1 - Dane do umowy'!$D$28="","INDYWIDUALNY",'1 - Dane do umowy'!$D$28),"")</f>
        <v/>
      </c>
      <c r="E45" t="str">
        <f t="shared" si="0"/>
        <v/>
      </c>
      <c r="F45" t="str">
        <f>IF($A45&lt;&gt;"",'2 - Lista upraw'!J54,"")</f>
        <v/>
      </c>
      <c r="G45" t="str">
        <f>IF($A45&lt;&gt;"",'2 - Lista upraw'!K54,"")</f>
        <v/>
      </c>
      <c r="H45" t="str">
        <f>IF($A45&lt;&gt;"",'2 - Lista upraw'!L54,"")</f>
        <v/>
      </c>
      <c r="I45" t="str">
        <f>IF($A45&lt;&gt;"",'2 - Lista upraw'!M54,"")</f>
        <v/>
      </c>
      <c r="J45" t="str">
        <f>IF($A45&lt;&gt;"",'2 - Lista upraw'!B54,"")</f>
        <v/>
      </c>
      <c r="K45" s="23" t="str">
        <f>IF($A45&lt;&gt;"",'2 - Lista upraw'!I54,"")</f>
        <v/>
      </c>
    </row>
    <row r="46" spans="1:11" x14ac:dyDescent="0.3">
      <c r="A46" t="str">
        <f>IF(KONTROLKI!R47=1,'1 - Dane do umowy'!$D$22,"")</f>
        <v/>
      </c>
      <c r="B46" t="str">
        <f>IF(KONTROLKI!R47=1,'1 - Dane do umowy'!$D$8,"")</f>
        <v/>
      </c>
      <c r="C46" t="str">
        <f>IF(KONTROLKI!R47=1,'1 - Dane do umowy'!$D$6,"")</f>
        <v/>
      </c>
      <c r="D46" t="str">
        <f>IF('2 - Lista upraw'!B55&lt;&gt;"",IF('1 - Dane do umowy'!$D$28="","INDYWIDUALNY",'1 - Dane do umowy'!$D$28),"")</f>
        <v/>
      </c>
      <c r="E46" t="str">
        <f t="shared" si="0"/>
        <v/>
      </c>
      <c r="F46" t="str">
        <f>IF($A46&lt;&gt;"",'2 - Lista upraw'!J55,"")</f>
        <v/>
      </c>
      <c r="G46" t="str">
        <f>IF($A46&lt;&gt;"",'2 - Lista upraw'!K55,"")</f>
        <v/>
      </c>
      <c r="H46" t="str">
        <f>IF($A46&lt;&gt;"",'2 - Lista upraw'!L55,"")</f>
        <v/>
      </c>
      <c r="I46" t="str">
        <f>IF($A46&lt;&gt;"",'2 - Lista upraw'!M55,"")</f>
        <v/>
      </c>
      <c r="J46" t="str">
        <f>IF($A46&lt;&gt;"",'2 - Lista upraw'!B55,"")</f>
        <v/>
      </c>
      <c r="K46" s="23" t="str">
        <f>IF($A46&lt;&gt;"",'2 - Lista upraw'!I55,"")</f>
        <v/>
      </c>
    </row>
    <row r="47" spans="1:11" x14ac:dyDescent="0.3">
      <c r="A47" t="str">
        <f>IF(KONTROLKI!R48=1,'1 - Dane do umowy'!$D$22,"")</f>
        <v/>
      </c>
      <c r="B47" t="str">
        <f>IF(KONTROLKI!R48=1,'1 - Dane do umowy'!$D$8,"")</f>
        <v/>
      </c>
      <c r="C47" t="str">
        <f>IF(KONTROLKI!R48=1,'1 - Dane do umowy'!$D$6,"")</f>
        <v/>
      </c>
      <c r="D47" t="str">
        <f>IF('2 - Lista upraw'!B56&lt;&gt;"",IF('1 - Dane do umowy'!$D$28="","INDYWIDUALNY",'1 - Dane do umowy'!$D$28),"")</f>
        <v/>
      </c>
      <c r="E47" t="str">
        <f t="shared" si="0"/>
        <v/>
      </c>
      <c r="F47" t="str">
        <f>IF($A47&lt;&gt;"",'2 - Lista upraw'!J56,"")</f>
        <v/>
      </c>
      <c r="G47" t="str">
        <f>IF($A47&lt;&gt;"",'2 - Lista upraw'!K56,"")</f>
        <v/>
      </c>
      <c r="H47" t="str">
        <f>IF($A47&lt;&gt;"",'2 - Lista upraw'!L56,"")</f>
        <v/>
      </c>
      <c r="I47" t="str">
        <f>IF($A47&lt;&gt;"",'2 - Lista upraw'!M56,"")</f>
        <v/>
      </c>
      <c r="J47" t="str">
        <f>IF($A47&lt;&gt;"",'2 - Lista upraw'!B56,"")</f>
        <v/>
      </c>
      <c r="K47" s="23" t="str">
        <f>IF($A47&lt;&gt;"",'2 - Lista upraw'!I56,"")</f>
        <v/>
      </c>
    </row>
    <row r="48" spans="1:11" x14ac:dyDescent="0.3">
      <c r="A48" t="str">
        <f>IF(KONTROLKI!R49=1,'1 - Dane do umowy'!$D$22,"")</f>
        <v/>
      </c>
      <c r="B48" t="str">
        <f>IF(KONTROLKI!R49=1,'1 - Dane do umowy'!$D$8,"")</f>
        <v/>
      </c>
      <c r="C48" t="str">
        <f>IF(KONTROLKI!R49=1,'1 - Dane do umowy'!$D$6,"")</f>
        <v/>
      </c>
      <c r="D48" t="str">
        <f>IF('2 - Lista upraw'!B57&lt;&gt;"",IF('1 - Dane do umowy'!$D$28="","INDYWIDUALNY",'1 - Dane do umowy'!$D$28),"")</f>
        <v/>
      </c>
      <c r="E48" t="str">
        <f t="shared" si="0"/>
        <v/>
      </c>
      <c r="F48" t="str">
        <f>IF($A48&lt;&gt;"",'2 - Lista upraw'!J57,"")</f>
        <v/>
      </c>
      <c r="G48" t="str">
        <f>IF($A48&lt;&gt;"",'2 - Lista upraw'!K57,"")</f>
        <v/>
      </c>
      <c r="H48" t="str">
        <f>IF($A48&lt;&gt;"",'2 - Lista upraw'!L57,"")</f>
        <v/>
      </c>
      <c r="I48" t="str">
        <f>IF($A48&lt;&gt;"",'2 - Lista upraw'!M57,"")</f>
        <v/>
      </c>
      <c r="J48" t="str">
        <f>IF($A48&lt;&gt;"",'2 - Lista upraw'!B57,"")</f>
        <v/>
      </c>
      <c r="K48" s="23" t="str">
        <f>IF($A48&lt;&gt;"",'2 - Lista upraw'!I57,"")</f>
        <v/>
      </c>
    </row>
    <row r="49" spans="1:11" x14ac:dyDescent="0.3">
      <c r="A49" t="str">
        <f>IF(KONTROLKI!R50=1,'1 - Dane do umowy'!$D$22,"")</f>
        <v/>
      </c>
      <c r="B49" t="str">
        <f>IF(KONTROLKI!R50=1,'1 - Dane do umowy'!$D$8,"")</f>
        <v/>
      </c>
      <c r="C49" t="str">
        <f>IF(KONTROLKI!R50=1,'1 - Dane do umowy'!$D$6,"")</f>
        <v/>
      </c>
      <c r="D49" t="str">
        <f>IF('2 - Lista upraw'!B58&lt;&gt;"",IF('1 - Dane do umowy'!$D$28="","INDYWIDUALNY",'1 - Dane do umowy'!$D$28),"")</f>
        <v/>
      </c>
      <c r="E49" t="str">
        <f t="shared" si="0"/>
        <v/>
      </c>
      <c r="F49" t="str">
        <f>IF($A49&lt;&gt;"",'2 - Lista upraw'!J58,"")</f>
        <v/>
      </c>
      <c r="G49" t="str">
        <f>IF($A49&lt;&gt;"",'2 - Lista upraw'!K58,"")</f>
        <v/>
      </c>
      <c r="H49" t="str">
        <f>IF($A49&lt;&gt;"",'2 - Lista upraw'!L58,"")</f>
        <v/>
      </c>
      <c r="I49" t="str">
        <f>IF($A49&lt;&gt;"",'2 - Lista upraw'!M58,"")</f>
        <v/>
      </c>
      <c r="J49" t="str">
        <f>IF($A49&lt;&gt;"",'2 - Lista upraw'!B58,"")</f>
        <v/>
      </c>
      <c r="K49" s="23" t="str">
        <f>IF($A49&lt;&gt;"",'2 - Lista upraw'!I58,"")</f>
        <v/>
      </c>
    </row>
    <row r="50" spans="1:11" x14ac:dyDescent="0.3">
      <c r="A50" t="str">
        <f>IF(KONTROLKI!R51=1,'1 - Dane do umowy'!$D$22,"")</f>
        <v/>
      </c>
      <c r="B50" t="str">
        <f>IF(KONTROLKI!R51=1,'1 - Dane do umowy'!$D$8,"")</f>
        <v/>
      </c>
      <c r="C50" t="str">
        <f>IF(KONTROLKI!R51=1,'1 - Dane do umowy'!$D$6,"")</f>
        <v/>
      </c>
      <c r="D50" t="str">
        <f>IF('2 - Lista upraw'!B59&lt;&gt;"",IF('1 - Dane do umowy'!$D$28="","INDYWIDUALNY",'1 - Dane do umowy'!$D$28),"")</f>
        <v/>
      </c>
      <c r="E50" t="str">
        <f t="shared" si="0"/>
        <v/>
      </c>
      <c r="F50" t="str">
        <f>IF($A50&lt;&gt;"",'2 - Lista upraw'!J59,"")</f>
        <v/>
      </c>
      <c r="G50" t="str">
        <f>IF($A50&lt;&gt;"",'2 - Lista upraw'!K59,"")</f>
        <v/>
      </c>
      <c r="H50" t="str">
        <f>IF($A50&lt;&gt;"",'2 - Lista upraw'!L59,"")</f>
        <v/>
      </c>
      <c r="I50" t="str">
        <f>IF($A50&lt;&gt;"",'2 - Lista upraw'!M59,"")</f>
        <v/>
      </c>
      <c r="J50" t="str">
        <f>IF($A50&lt;&gt;"",'2 - Lista upraw'!B59,"")</f>
        <v/>
      </c>
      <c r="K50" s="23" t="str">
        <f>IF($A50&lt;&gt;"",'2 - Lista upraw'!I59,"")</f>
        <v/>
      </c>
    </row>
    <row r="51" spans="1:11" x14ac:dyDescent="0.3">
      <c r="A51" t="str">
        <f>IF(KONTROLKI!R52=1,'1 - Dane do umowy'!$D$22,"")</f>
        <v/>
      </c>
      <c r="B51" t="str">
        <f>IF(KONTROLKI!R52=1,'1 - Dane do umowy'!$D$8,"")</f>
        <v/>
      </c>
      <c r="C51" t="str">
        <f>IF(KONTROLKI!R52=1,'1 - Dane do umowy'!$D$6,"")</f>
        <v/>
      </c>
      <c r="D51" t="str">
        <f>IF('2 - Lista upraw'!B60&lt;&gt;"",IF('1 - Dane do umowy'!$D$28="","INDYWIDUALNY",'1 - Dane do umowy'!$D$28),"")</f>
        <v/>
      </c>
      <c r="E51" t="str">
        <f t="shared" si="0"/>
        <v/>
      </c>
      <c r="F51" t="str">
        <f>IF($A51&lt;&gt;"",'2 - Lista upraw'!J60,"")</f>
        <v/>
      </c>
      <c r="G51" t="str">
        <f>IF($A51&lt;&gt;"",'2 - Lista upraw'!K60,"")</f>
        <v/>
      </c>
      <c r="H51" t="str">
        <f>IF($A51&lt;&gt;"",'2 - Lista upraw'!L60,"")</f>
        <v/>
      </c>
      <c r="I51" t="str">
        <f>IF($A51&lt;&gt;"",'2 - Lista upraw'!M60,"")</f>
        <v/>
      </c>
      <c r="J51" t="str">
        <f>IF($A51&lt;&gt;"",'2 - Lista upraw'!B60,"")</f>
        <v/>
      </c>
      <c r="K51" s="23" t="str">
        <f>IF($A51&lt;&gt;"",'2 - Lista upraw'!I60,"")</f>
        <v/>
      </c>
    </row>
    <row r="52" spans="1:11" x14ac:dyDescent="0.3">
      <c r="A52" t="str">
        <f>IF(KONTROLKI!R53=1,'1 - Dane do umowy'!$D$22,"")</f>
        <v/>
      </c>
      <c r="B52" t="str">
        <f>IF(KONTROLKI!R53=1,'1 - Dane do umowy'!$D$8,"")</f>
        <v/>
      </c>
      <c r="C52" t="str">
        <f>IF(KONTROLKI!R53=1,'1 - Dane do umowy'!$D$6,"")</f>
        <v/>
      </c>
      <c r="D52" t="str">
        <f>IF('2 - Lista upraw'!B61&lt;&gt;"",IF('1 - Dane do umowy'!$D$28="","INDYWIDUALNY",'1 - Dane do umowy'!$D$28),"")</f>
        <v/>
      </c>
      <c r="E52" t="str">
        <f t="shared" si="0"/>
        <v/>
      </c>
      <c r="F52" t="str">
        <f>IF($A52&lt;&gt;"",'2 - Lista upraw'!J61,"")</f>
        <v/>
      </c>
      <c r="G52" t="str">
        <f>IF($A52&lt;&gt;"",'2 - Lista upraw'!K61,"")</f>
        <v/>
      </c>
      <c r="H52" t="str">
        <f>IF($A52&lt;&gt;"",'2 - Lista upraw'!L61,"")</f>
        <v/>
      </c>
      <c r="I52" t="str">
        <f>IF($A52&lt;&gt;"",'2 - Lista upraw'!M61,"")</f>
        <v/>
      </c>
      <c r="J52" t="str">
        <f>IF($A52&lt;&gt;"",'2 - Lista upraw'!B61,"")</f>
        <v/>
      </c>
      <c r="K52" s="23" t="str">
        <f>IF($A52&lt;&gt;"",'2 - Lista upraw'!I61,"")</f>
        <v/>
      </c>
    </row>
    <row r="53" spans="1:11" x14ac:dyDescent="0.3">
      <c r="A53" t="str">
        <f>IF(KONTROLKI!R54=1,'1 - Dane do umowy'!$D$22,"")</f>
        <v/>
      </c>
      <c r="B53" t="str">
        <f>IF(KONTROLKI!R54=1,'1 - Dane do umowy'!$D$8,"")</f>
        <v/>
      </c>
      <c r="C53" t="str">
        <f>IF(KONTROLKI!R54=1,'1 - Dane do umowy'!$D$6,"")</f>
        <v/>
      </c>
      <c r="D53" t="str">
        <f>IF('2 - Lista upraw'!B62&lt;&gt;"",IF('1 - Dane do umowy'!$D$28="","INDYWIDUALNY",'1 - Dane do umowy'!$D$28),"")</f>
        <v/>
      </c>
      <c r="E53" t="str">
        <f t="shared" si="0"/>
        <v/>
      </c>
      <c r="F53" t="str">
        <f>IF($A53&lt;&gt;"",'2 - Lista upraw'!J62,"")</f>
        <v/>
      </c>
      <c r="G53" t="str">
        <f>IF($A53&lt;&gt;"",'2 - Lista upraw'!K62,"")</f>
        <v/>
      </c>
      <c r="H53" t="str">
        <f>IF($A53&lt;&gt;"",'2 - Lista upraw'!L62,"")</f>
        <v/>
      </c>
      <c r="I53" t="str">
        <f>IF($A53&lt;&gt;"",'2 - Lista upraw'!M62,"")</f>
        <v/>
      </c>
      <c r="J53" t="str">
        <f>IF($A53&lt;&gt;"",'2 - Lista upraw'!B62,"")</f>
        <v/>
      </c>
      <c r="K53" s="23" t="str">
        <f>IF($A53&lt;&gt;"",'2 - Lista upraw'!I62,"")</f>
        <v/>
      </c>
    </row>
    <row r="54" spans="1:11" x14ac:dyDescent="0.3">
      <c r="A54" t="str">
        <f>IF(KONTROLKI!R55=1,'1 - Dane do umowy'!$D$22,"")</f>
        <v/>
      </c>
      <c r="B54" t="str">
        <f>IF(KONTROLKI!R55=1,'1 - Dane do umowy'!$D$8,"")</f>
        <v/>
      </c>
      <c r="C54" t="str">
        <f>IF(KONTROLKI!R55=1,'1 - Dane do umowy'!$D$6,"")</f>
        <v/>
      </c>
      <c r="D54" t="str">
        <f>IF('2 - Lista upraw'!B63&lt;&gt;"",IF('1 - Dane do umowy'!$D$28="","INDYWIDUALNY",'1 - Dane do umowy'!$D$28),"")</f>
        <v/>
      </c>
      <c r="E54" t="str">
        <f t="shared" si="0"/>
        <v/>
      </c>
      <c r="F54" t="str">
        <f>IF($A54&lt;&gt;"",'2 - Lista upraw'!J63,"")</f>
        <v/>
      </c>
      <c r="G54" t="str">
        <f>IF($A54&lt;&gt;"",'2 - Lista upraw'!K63,"")</f>
        <v/>
      </c>
      <c r="H54" t="str">
        <f>IF($A54&lt;&gt;"",'2 - Lista upraw'!L63,"")</f>
        <v/>
      </c>
      <c r="I54" t="str">
        <f>IF($A54&lt;&gt;"",'2 - Lista upraw'!M63,"")</f>
        <v/>
      </c>
      <c r="J54" t="str">
        <f>IF($A54&lt;&gt;"",'2 - Lista upraw'!B63,"")</f>
        <v/>
      </c>
      <c r="K54" s="23" t="str">
        <f>IF($A54&lt;&gt;"",'2 - Lista upraw'!I63,"")</f>
        <v/>
      </c>
    </row>
    <row r="55" spans="1:11" x14ac:dyDescent="0.3">
      <c r="A55" t="str">
        <f>IF(KONTROLKI!R56=1,'1 - Dane do umowy'!$D$22,"")</f>
        <v/>
      </c>
      <c r="B55" t="str">
        <f>IF(KONTROLKI!R56=1,'1 - Dane do umowy'!$D$8,"")</f>
        <v/>
      </c>
      <c r="C55" t="str">
        <f>IF(KONTROLKI!R56=1,'1 - Dane do umowy'!$D$6,"")</f>
        <v/>
      </c>
      <c r="D55" t="str">
        <f>IF('2 - Lista upraw'!B64&lt;&gt;"",IF('1 - Dane do umowy'!$D$28="","INDYWIDUALNY",'1 - Dane do umowy'!$D$28),"")</f>
        <v/>
      </c>
      <c r="E55" t="str">
        <f t="shared" si="0"/>
        <v/>
      </c>
      <c r="F55" t="str">
        <f>IF($A55&lt;&gt;"",'2 - Lista upraw'!J64,"")</f>
        <v/>
      </c>
      <c r="G55" t="str">
        <f>IF($A55&lt;&gt;"",'2 - Lista upraw'!K64,"")</f>
        <v/>
      </c>
      <c r="H55" t="str">
        <f>IF($A55&lt;&gt;"",'2 - Lista upraw'!L64,"")</f>
        <v/>
      </c>
      <c r="I55" t="str">
        <f>IF($A55&lt;&gt;"",'2 - Lista upraw'!M64,"")</f>
        <v/>
      </c>
      <c r="J55" t="str">
        <f>IF($A55&lt;&gt;"",'2 - Lista upraw'!B64,"")</f>
        <v/>
      </c>
      <c r="K55" s="23" t="str">
        <f>IF($A55&lt;&gt;"",'2 - Lista upraw'!I64,"")</f>
        <v/>
      </c>
    </row>
    <row r="56" spans="1:11" x14ac:dyDescent="0.3">
      <c r="A56" t="str">
        <f>IF(KONTROLKI!R57=1,'1 - Dane do umowy'!$D$22,"")</f>
        <v/>
      </c>
      <c r="B56" t="str">
        <f>IF(KONTROLKI!R57=1,'1 - Dane do umowy'!$D$8,"")</f>
        <v/>
      </c>
      <c r="C56" t="str">
        <f>IF(KONTROLKI!R57=1,'1 - Dane do umowy'!$D$6,"")</f>
        <v/>
      </c>
      <c r="D56" t="str">
        <f>IF('2 - Lista upraw'!B65&lt;&gt;"",IF('1 - Dane do umowy'!$D$28="","INDYWIDUALNY",'1 - Dane do umowy'!$D$28),"")</f>
        <v/>
      </c>
      <c r="E56" t="str">
        <f t="shared" si="0"/>
        <v/>
      </c>
      <c r="F56" t="str">
        <f>IF($A56&lt;&gt;"",'2 - Lista upraw'!J65,"")</f>
        <v/>
      </c>
      <c r="G56" t="str">
        <f>IF($A56&lt;&gt;"",'2 - Lista upraw'!K65,"")</f>
        <v/>
      </c>
      <c r="H56" t="str">
        <f>IF($A56&lt;&gt;"",'2 - Lista upraw'!L65,"")</f>
        <v/>
      </c>
      <c r="I56" t="str">
        <f>IF($A56&lt;&gt;"",'2 - Lista upraw'!M65,"")</f>
        <v/>
      </c>
      <c r="J56" t="str">
        <f>IF($A56&lt;&gt;"",'2 - Lista upraw'!B65,"")</f>
        <v/>
      </c>
      <c r="K56" s="23" t="str">
        <f>IF($A56&lt;&gt;"",'2 - Lista upraw'!I65,"")</f>
        <v/>
      </c>
    </row>
    <row r="57" spans="1:11" x14ac:dyDescent="0.3">
      <c r="A57" t="str">
        <f>IF(KONTROLKI!R58=1,'1 - Dane do umowy'!$D$22,"")</f>
        <v/>
      </c>
      <c r="B57" t="str">
        <f>IF(KONTROLKI!R58=1,'1 - Dane do umowy'!$D$8,"")</f>
        <v/>
      </c>
      <c r="C57" t="str">
        <f>IF(KONTROLKI!R58=1,'1 - Dane do umowy'!$D$6,"")</f>
        <v/>
      </c>
      <c r="D57" t="str">
        <f>IF('2 - Lista upraw'!B66&lt;&gt;"",IF('1 - Dane do umowy'!$D$28="","INDYWIDUALNY",'1 - Dane do umowy'!$D$28),"")</f>
        <v/>
      </c>
      <c r="E57" t="str">
        <f t="shared" si="0"/>
        <v/>
      </c>
      <c r="F57" t="str">
        <f>IF($A57&lt;&gt;"",'2 - Lista upraw'!J66,"")</f>
        <v/>
      </c>
      <c r="G57" t="str">
        <f>IF($A57&lt;&gt;"",'2 - Lista upraw'!K66,"")</f>
        <v/>
      </c>
      <c r="H57" t="str">
        <f>IF($A57&lt;&gt;"",'2 - Lista upraw'!L66,"")</f>
        <v/>
      </c>
      <c r="I57" t="str">
        <f>IF($A57&lt;&gt;"",'2 - Lista upraw'!M66,"")</f>
        <v/>
      </c>
      <c r="J57" t="str">
        <f>IF($A57&lt;&gt;"",'2 - Lista upraw'!B66,"")</f>
        <v/>
      </c>
      <c r="K57" s="23" t="str">
        <f>IF($A57&lt;&gt;"",'2 - Lista upraw'!I66,"")</f>
        <v/>
      </c>
    </row>
    <row r="58" spans="1:11" x14ac:dyDescent="0.3">
      <c r="A58" t="str">
        <f>IF(KONTROLKI!R59=1,'1 - Dane do umowy'!$D$22,"")</f>
        <v/>
      </c>
      <c r="B58" t="str">
        <f>IF(KONTROLKI!R59=1,'1 - Dane do umowy'!$D$8,"")</f>
        <v/>
      </c>
      <c r="C58" t="str">
        <f>IF(KONTROLKI!R59=1,'1 - Dane do umowy'!$D$6,"")</f>
        <v/>
      </c>
      <c r="D58" t="str">
        <f>IF('2 - Lista upraw'!B67&lt;&gt;"",IF('1 - Dane do umowy'!$D$28="","INDYWIDUALNY",'1 - Dane do umowy'!$D$28),"")</f>
        <v/>
      </c>
      <c r="E58" t="str">
        <f t="shared" si="0"/>
        <v/>
      </c>
      <c r="F58" t="str">
        <f>IF($A58&lt;&gt;"",'2 - Lista upraw'!J67,"")</f>
        <v/>
      </c>
      <c r="G58" t="str">
        <f>IF($A58&lt;&gt;"",'2 - Lista upraw'!K67,"")</f>
        <v/>
      </c>
      <c r="H58" t="str">
        <f>IF($A58&lt;&gt;"",'2 - Lista upraw'!L67,"")</f>
        <v/>
      </c>
      <c r="I58" t="str">
        <f>IF($A58&lt;&gt;"",'2 - Lista upraw'!M67,"")</f>
        <v/>
      </c>
      <c r="J58" t="str">
        <f>IF($A58&lt;&gt;"",'2 - Lista upraw'!B67,"")</f>
        <v/>
      </c>
      <c r="K58" s="23" t="str">
        <f>IF($A58&lt;&gt;"",'2 - Lista upraw'!I67,"")</f>
        <v/>
      </c>
    </row>
    <row r="59" spans="1:11" x14ac:dyDescent="0.3">
      <c r="A59" t="str">
        <f>IF(KONTROLKI!R60=1,'1 - Dane do umowy'!$D$22,"")</f>
        <v/>
      </c>
      <c r="B59" t="str">
        <f>IF(KONTROLKI!R60=1,'1 - Dane do umowy'!$D$8,"")</f>
        <v/>
      </c>
      <c r="C59" t="str">
        <f>IF(KONTROLKI!R60=1,'1 - Dane do umowy'!$D$6,"")</f>
        <v/>
      </c>
      <c r="D59" t="str">
        <f>IF('2 - Lista upraw'!B68&lt;&gt;"",IF('1 - Dane do umowy'!$D$28="","INDYWIDUALNY",'1 - Dane do umowy'!$D$28),"")</f>
        <v/>
      </c>
      <c r="E59" t="str">
        <f t="shared" si="0"/>
        <v/>
      </c>
      <c r="F59" t="str">
        <f>IF($A59&lt;&gt;"",'2 - Lista upraw'!J68,"")</f>
        <v/>
      </c>
      <c r="G59" t="str">
        <f>IF($A59&lt;&gt;"",'2 - Lista upraw'!K68,"")</f>
        <v/>
      </c>
      <c r="H59" t="str">
        <f>IF($A59&lt;&gt;"",'2 - Lista upraw'!L68,"")</f>
        <v/>
      </c>
      <c r="I59" t="str">
        <f>IF($A59&lt;&gt;"",'2 - Lista upraw'!M68,"")</f>
        <v/>
      </c>
      <c r="J59" t="str">
        <f>IF($A59&lt;&gt;"",'2 - Lista upraw'!B68,"")</f>
        <v/>
      </c>
      <c r="K59" s="23" t="str">
        <f>IF($A59&lt;&gt;"",'2 - Lista upraw'!I68,"")</f>
        <v/>
      </c>
    </row>
    <row r="60" spans="1:11" x14ac:dyDescent="0.3">
      <c r="A60" t="str">
        <f>IF(KONTROLKI!R61=1,'1 - Dane do umowy'!$D$22,"")</f>
        <v/>
      </c>
      <c r="B60" t="str">
        <f>IF(KONTROLKI!R61=1,'1 - Dane do umowy'!$D$8,"")</f>
        <v/>
      </c>
      <c r="C60" t="str">
        <f>IF(KONTROLKI!R61=1,'1 - Dane do umowy'!$D$6,"")</f>
        <v/>
      </c>
      <c r="D60" t="str">
        <f>IF('2 - Lista upraw'!B69&lt;&gt;"",IF('1 - Dane do umowy'!$D$28="","INDYWIDUALNY",'1 - Dane do umowy'!$D$28),"")</f>
        <v/>
      </c>
      <c r="E60" t="str">
        <f t="shared" si="0"/>
        <v/>
      </c>
      <c r="F60" t="str">
        <f>IF($A60&lt;&gt;"",'2 - Lista upraw'!J69,"")</f>
        <v/>
      </c>
      <c r="G60" t="str">
        <f>IF($A60&lt;&gt;"",'2 - Lista upraw'!K69,"")</f>
        <v/>
      </c>
      <c r="H60" t="str">
        <f>IF($A60&lt;&gt;"",'2 - Lista upraw'!L69,"")</f>
        <v/>
      </c>
      <c r="I60" t="str">
        <f>IF($A60&lt;&gt;"",'2 - Lista upraw'!M69,"")</f>
        <v/>
      </c>
      <c r="J60" t="str">
        <f>IF($A60&lt;&gt;"",'2 - Lista upraw'!B69,"")</f>
        <v/>
      </c>
      <c r="K60" s="23" t="str">
        <f>IF($A60&lt;&gt;"",'2 - Lista upraw'!I69,"")</f>
        <v/>
      </c>
    </row>
    <row r="61" spans="1:11" x14ac:dyDescent="0.3">
      <c r="A61" t="str">
        <f>IF(KONTROLKI!R62=1,'1 - Dane do umowy'!$D$22,"")</f>
        <v/>
      </c>
      <c r="B61" t="str">
        <f>IF(KONTROLKI!R62=1,'1 - Dane do umowy'!$D$8,"")</f>
        <v/>
      </c>
      <c r="C61" t="str">
        <f>IF(KONTROLKI!R62=1,'1 - Dane do umowy'!$D$6,"")</f>
        <v/>
      </c>
      <c r="D61" t="str">
        <f>IF('2 - Lista upraw'!B70&lt;&gt;"",IF('1 - Dane do umowy'!$D$28="","INDYWIDUALNY",'1 - Dane do umowy'!$D$28),"")</f>
        <v/>
      </c>
      <c r="E61" t="str">
        <f t="shared" si="0"/>
        <v/>
      </c>
      <c r="F61" t="str">
        <f>IF($A61&lt;&gt;"",'2 - Lista upraw'!J70,"")</f>
        <v/>
      </c>
      <c r="G61" t="str">
        <f>IF($A61&lt;&gt;"",'2 - Lista upraw'!K70,"")</f>
        <v/>
      </c>
      <c r="H61" t="str">
        <f>IF($A61&lt;&gt;"",'2 - Lista upraw'!L70,"")</f>
        <v/>
      </c>
      <c r="I61" t="str">
        <f>IF($A61&lt;&gt;"",'2 - Lista upraw'!M70,"")</f>
        <v/>
      </c>
      <c r="J61" t="str">
        <f>IF($A61&lt;&gt;"",'2 - Lista upraw'!B70,"")</f>
        <v/>
      </c>
      <c r="K61" s="23" t="str">
        <f>IF($A61&lt;&gt;"",'2 - Lista upraw'!I70,"")</f>
        <v/>
      </c>
    </row>
    <row r="62" spans="1:11" x14ac:dyDescent="0.3">
      <c r="A62" t="str">
        <f>IF(KONTROLKI!R63=1,'1 - Dane do umowy'!$D$22,"")</f>
        <v/>
      </c>
      <c r="B62" t="str">
        <f>IF(KONTROLKI!R63=1,'1 - Dane do umowy'!$D$8,"")</f>
        <v/>
      </c>
      <c r="C62" t="str">
        <f>IF(KONTROLKI!R63=1,'1 - Dane do umowy'!$D$6,"")</f>
        <v/>
      </c>
      <c r="D62" t="str">
        <f>IF('2 - Lista upraw'!B71&lt;&gt;"",IF('1 - Dane do umowy'!$D$28="","INDYWIDUALNY",'1 - Dane do umowy'!$D$28),"")</f>
        <v/>
      </c>
      <c r="E62" t="str">
        <f t="shared" si="0"/>
        <v/>
      </c>
      <c r="F62" t="str">
        <f>IF($A62&lt;&gt;"",'2 - Lista upraw'!J71,"")</f>
        <v/>
      </c>
      <c r="G62" t="str">
        <f>IF($A62&lt;&gt;"",'2 - Lista upraw'!K71,"")</f>
        <v/>
      </c>
      <c r="H62" t="str">
        <f>IF($A62&lt;&gt;"",'2 - Lista upraw'!L71,"")</f>
        <v/>
      </c>
      <c r="I62" t="str">
        <f>IF($A62&lt;&gt;"",'2 - Lista upraw'!M71,"")</f>
        <v/>
      </c>
      <c r="J62" t="str">
        <f>IF($A62&lt;&gt;"",'2 - Lista upraw'!B71,"")</f>
        <v/>
      </c>
      <c r="K62" s="23" t="str">
        <f>IF($A62&lt;&gt;"",'2 - Lista upraw'!I71,"")</f>
        <v/>
      </c>
    </row>
    <row r="63" spans="1:11" x14ac:dyDescent="0.3">
      <c r="A63" t="str">
        <f>IF(KONTROLKI!R64=1,'1 - Dane do umowy'!$D$22,"")</f>
        <v/>
      </c>
      <c r="B63" t="str">
        <f>IF(KONTROLKI!R64=1,'1 - Dane do umowy'!$D$8,"")</f>
        <v/>
      </c>
      <c r="C63" t="str">
        <f>IF(KONTROLKI!R64=1,'1 - Dane do umowy'!$D$6,"")</f>
        <v/>
      </c>
      <c r="D63" t="str">
        <f>IF('2 - Lista upraw'!B72&lt;&gt;"",IF('1 - Dane do umowy'!$D$28="","INDYWIDUALNY",'1 - Dane do umowy'!$D$28),"")</f>
        <v/>
      </c>
      <c r="E63" t="str">
        <f t="shared" si="0"/>
        <v/>
      </c>
      <c r="F63" t="str">
        <f>IF($A63&lt;&gt;"",'2 - Lista upraw'!J72,"")</f>
        <v/>
      </c>
      <c r="G63" t="str">
        <f>IF($A63&lt;&gt;"",'2 - Lista upraw'!K72,"")</f>
        <v/>
      </c>
      <c r="H63" t="str">
        <f>IF($A63&lt;&gt;"",'2 - Lista upraw'!L72,"")</f>
        <v/>
      </c>
      <c r="I63" t="str">
        <f>IF($A63&lt;&gt;"",'2 - Lista upraw'!M72,"")</f>
        <v/>
      </c>
      <c r="J63" t="str">
        <f>IF($A63&lt;&gt;"",'2 - Lista upraw'!B72,"")</f>
        <v/>
      </c>
      <c r="K63" s="23" t="str">
        <f>IF($A63&lt;&gt;"",'2 - Lista upraw'!I72,"")</f>
        <v/>
      </c>
    </row>
    <row r="64" spans="1:11" x14ac:dyDescent="0.3">
      <c r="A64" t="str">
        <f>IF(KONTROLKI!R65=1,'1 - Dane do umowy'!$D$22,"")</f>
        <v/>
      </c>
      <c r="B64" t="str">
        <f>IF(KONTROLKI!R65=1,'1 - Dane do umowy'!$D$8,"")</f>
        <v/>
      </c>
      <c r="C64" t="str">
        <f>IF(KONTROLKI!R65=1,'1 - Dane do umowy'!$D$6,"")</f>
        <v/>
      </c>
      <c r="D64" t="str">
        <f>IF('2 - Lista upraw'!B73&lt;&gt;"",IF('1 - Dane do umowy'!$D$28="","INDYWIDUALNY",'1 - Dane do umowy'!$D$28),"")</f>
        <v/>
      </c>
      <c r="E64" t="str">
        <f t="shared" si="0"/>
        <v/>
      </c>
      <c r="F64" t="str">
        <f>IF($A64&lt;&gt;"",'2 - Lista upraw'!J73,"")</f>
        <v/>
      </c>
      <c r="G64" t="str">
        <f>IF($A64&lt;&gt;"",'2 - Lista upraw'!K73,"")</f>
        <v/>
      </c>
      <c r="H64" t="str">
        <f>IF($A64&lt;&gt;"",'2 - Lista upraw'!L73,"")</f>
        <v/>
      </c>
      <c r="I64" t="str">
        <f>IF($A64&lt;&gt;"",'2 - Lista upraw'!M73,"")</f>
        <v/>
      </c>
      <c r="J64" t="str">
        <f>IF($A64&lt;&gt;"",'2 - Lista upraw'!B73,"")</f>
        <v/>
      </c>
      <c r="K64" s="23" t="str">
        <f>IF($A64&lt;&gt;"",'2 - Lista upraw'!I73,"")</f>
        <v/>
      </c>
    </row>
    <row r="65" spans="1:11" x14ac:dyDescent="0.3">
      <c r="A65" t="str">
        <f>IF(KONTROLKI!R66=1,'1 - Dane do umowy'!$D$22,"")</f>
        <v/>
      </c>
      <c r="B65" t="str">
        <f>IF(KONTROLKI!R66=1,'1 - Dane do umowy'!$D$8,"")</f>
        <v/>
      </c>
      <c r="C65" t="str">
        <f>IF(KONTROLKI!R66=1,'1 - Dane do umowy'!$D$6,"")</f>
        <v/>
      </c>
      <c r="D65" t="str">
        <f>IF('2 - Lista upraw'!B74&lt;&gt;"",IF('1 - Dane do umowy'!$D$28="","INDYWIDUALNY",'1 - Dane do umowy'!$D$28),"")</f>
        <v/>
      </c>
      <c r="E65" t="str">
        <f t="shared" si="0"/>
        <v/>
      </c>
      <c r="F65" t="str">
        <f>IF($A65&lt;&gt;"",'2 - Lista upraw'!J74,"")</f>
        <v/>
      </c>
      <c r="G65" t="str">
        <f>IF($A65&lt;&gt;"",'2 - Lista upraw'!K74,"")</f>
        <v/>
      </c>
      <c r="H65" t="str">
        <f>IF($A65&lt;&gt;"",'2 - Lista upraw'!L74,"")</f>
        <v/>
      </c>
      <c r="I65" t="str">
        <f>IF($A65&lt;&gt;"",'2 - Lista upraw'!M74,"")</f>
        <v/>
      </c>
      <c r="J65" t="str">
        <f>IF($A65&lt;&gt;"",'2 - Lista upraw'!B74,"")</f>
        <v/>
      </c>
      <c r="K65" s="23" t="str">
        <f>IF($A65&lt;&gt;"",'2 - Lista upraw'!I74,"")</f>
        <v/>
      </c>
    </row>
    <row r="66" spans="1:11" x14ac:dyDescent="0.3">
      <c r="A66" t="str">
        <f>IF(KONTROLKI!R67=1,'1 - Dane do umowy'!$D$22,"")</f>
        <v/>
      </c>
      <c r="B66" t="str">
        <f>IF(KONTROLKI!R67=1,'1 - Dane do umowy'!$D$8,"")</f>
        <v/>
      </c>
      <c r="C66" t="str">
        <f>IF(KONTROLKI!R67=1,'1 - Dane do umowy'!$D$6,"")</f>
        <v/>
      </c>
      <c r="D66" t="str">
        <f>IF('2 - Lista upraw'!B75&lt;&gt;"",IF('1 - Dane do umowy'!$D$28="","INDYWIDUALNY",'1 - Dane do umowy'!$D$28),"")</f>
        <v/>
      </c>
      <c r="E66" t="str">
        <f t="shared" si="0"/>
        <v/>
      </c>
      <c r="F66" t="str">
        <f>IF($A66&lt;&gt;"",'2 - Lista upraw'!J75,"")</f>
        <v/>
      </c>
      <c r="G66" t="str">
        <f>IF($A66&lt;&gt;"",'2 - Lista upraw'!K75,"")</f>
        <v/>
      </c>
      <c r="H66" t="str">
        <f>IF($A66&lt;&gt;"",'2 - Lista upraw'!L75,"")</f>
        <v/>
      </c>
      <c r="I66" t="str">
        <f>IF($A66&lt;&gt;"",'2 - Lista upraw'!M75,"")</f>
        <v/>
      </c>
      <c r="J66" t="str">
        <f>IF($A66&lt;&gt;"",'2 - Lista upraw'!B75,"")</f>
        <v/>
      </c>
      <c r="K66" s="23" t="str">
        <f>IF($A66&lt;&gt;"",'2 - Lista upraw'!I75,"")</f>
        <v/>
      </c>
    </row>
    <row r="67" spans="1:11" x14ac:dyDescent="0.3">
      <c r="A67" t="str">
        <f>IF(KONTROLKI!R68=1,'1 - Dane do umowy'!$D$22,"")</f>
        <v/>
      </c>
      <c r="B67" t="str">
        <f>IF(KONTROLKI!R68=1,'1 - Dane do umowy'!$D$8,"")</f>
        <v/>
      </c>
      <c r="C67" t="str">
        <f>IF(KONTROLKI!R68=1,'1 - Dane do umowy'!$D$6,"")</f>
        <v/>
      </c>
      <c r="D67" t="str">
        <f>IF('2 - Lista upraw'!B76&lt;&gt;"",IF('1 - Dane do umowy'!$D$28="","INDYWIDUALNY",'1 - Dane do umowy'!$D$28),"")</f>
        <v/>
      </c>
      <c r="E67" t="str">
        <f t="shared" si="0"/>
        <v/>
      </c>
      <c r="F67" t="str">
        <f>IF($A67&lt;&gt;"",'2 - Lista upraw'!J76,"")</f>
        <v/>
      </c>
      <c r="G67" t="str">
        <f>IF($A67&lt;&gt;"",'2 - Lista upraw'!K76,"")</f>
        <v/>
      </c>
      <c r="H67" t="str">
        <f>IF($A67&lt;&gt;"",'2 - Lista upraw'!L76,"")</f>
        <v/>
      </c>
      <c r="I67" t="str">
        <f>IF($A67&lt;&gt;"",'2 - Lista upraw'!M76,"")</f>
        <v/>
      </c>
      <c r="J67" t="str">
        <f>IF($A67&lt;&gt;"",'2 - Lista upraw'!B76,"")</f>
        <v/>
      </c>
      <c r="K67" s="23" t="str">
        <f>IF($A67&lt;&gt;"",'2 - Lista upraw'!I76,"")</f>
        <v/>
      </c>
    </row>
    <row r="68" spans="1:11" x14ac:dyDescent="0.3">
      <c r="A68" t="str">
        <f>IF(KONTROLKI!R69=1,'1 - Dane do umowy'!$D$22,"")</f>
        <v/>
      </c>
      <c r="B68" t="str">
        <f>IF(KONTROLKI!R69=1,'1 - Dane do umowy'!$D$8,"")</f>
        <v/>
      </c>
      <c r="C68" t="str">
        <f>IF(KONTROLKI!R69=1,'1 - Dane do umowy'!$D$6,"")</f>
        <v/>
      </c>
      <c r="D68" t="str">
        <f>IF('2 - Lista upraw'!B77&lt;&gt;"",IF('1 - Dane do umowy'!$D$28="","INDYWIDUALNY",'1 - Dane do umowy'!$D$28),"")</f>
        <v/>
      </c>
      <c r="E68" t="str">
        <f t="shared" ref="E68:E101" si="1">IF(A68&lt;&gt;"",E67+1,"")</f>
        <v/>
      </c>
      <c r="F68" t="str">
        <f>IF($A68&lt;&gt;"",'2 - Lista upraw'!J77,"")</f>
        <v/>
      </c>
      <c r="G68" t="str">
        <f>IF($A68&lt;&gt;"",'2 - Lista upraw'!K77,"")</f>
        <v/>
      </c>
      <c r="H68" t="str">
        <f>IF($A68&lt;&gt;"",'2 - Lista upraw'!L77,"")</f>
        <v/>
      </c>
      <c r="I68" t="str">
        <f>IF($A68&lt;&gt;"",'2 - Lista upraw'!M77,"")</f>
        <v/>
      </c>
      <c r="J68" t="str">
        <f>IF($A68&lt;&gt;"",'2 - Lista upraw'!B77,"")</f>
        <v/>
      </c>
      <c r="K68" s="23" t="str">
        <f>IF($A68&lt;&gt;"",'2 - Lista upraw'!I77,"")</f>
        <v/>
      </c>
    </row>
    <row r="69" spans="1:11" x14ac:dyDescent="0.3">
      <c r="A69" t="str">
        <f>IF(KONTROLKI!R70=1,'1 - Dane do umowy'!$D$22,"")</f>
        <v/>
      </c>
      <c r="B69" t="str">
        <f>IF(KONTROLKI!R70=1,'1 - Dane do umowy'!$D$8,"")</f>
        <v/>
      </c>
      <c r="C69" t="str">
        <f>IF(KONTROLKI!R70=1,'1 - Dane do umowy'!$D$6,"")</f>
        <v/>
      </c>
      <c r="D69" t="str">
        <f>IF('2 - Lista upraw'!B78&lt;&gt;"",IF('1 - Dane do umowy'!$D$28="","INDYWIDUALNY",'1 - Dane do umowy'!$D$28),"")</f>
        <v/>
      </c>
      <c r="E69" t="str">
        <f t="shared" si="1"/>
        <v/>
      </c>
      <c r="F69" t="str">
        <f>IF($A69&lt;&gt;"",'2 - Lista upraw'!J78,"")</f>
        <v/>
      </c>
      <c r="G69" t="str">
        <f>IF($A69&lt;&gt;"",'2 - Lista upraw'!K78,"")</f>
        <v/>
      </c>
      <c r="H69" t="str">
        <f>IF($A69&lt;&gt;"",'2 - Lista upraw'!L78,"")</f>
        <v/>
      </c>
      <c r="I69" t="str">
        <f>IF($A69&lt;&gt;"",'2 - Lista upraw'!M78,"")</f>
        <v/>
      </c>
      <c r="J69" t="str">
        <f>IF($A69&lt;&gt;"",'2 - Lista upraw'!B78,"")</f>
        <v/>
      </c>
      <c r="K69" s="23" t="str">
        <f>IF($A69&lt;&gt;"",'2 - Lista upraw'!I78,"")</f>
        <v/>
      </c>
    </row>
    <row r="70" spans="1:11" x14ac:dyDescent="0.3">
      <c r="A70" t="str">
        <f>IF(KONTROLKI!R71=1,'1 - Dane do umowy'!$D$22,"")</f>
        <v/>
      </c>
      <c r="B70" t="str">
        <f>IF(KONTROLKI!R71=1,'1 - Dane do umowy'!$D$8,"")</f>
        <v/>
      </c>
      <c r="C70" t="str">
        <f>IF(KONTROLKI!R71=1,'1 - Dane do umowy'!$D$6,"")</f>
        <v/>
      </c>
      <c r="D70" t="str">
        <f>IF('2 - Lista upraw'!B79&lt;&gt;"",IF('1 - Dane do umowy'!$D$28="","INDYWIDUALNY",'1 - Dane do umowy'!$D$28),"")</f>
        <v/>
      </c>
      <c r="E70" t="str">
        <f t="shared" si="1"/>
        <v/>
      </c>
      <c r="F70" t="str">
        <f>IF($A70&lt;&gt;"",'2 - Lista upraw'!J79,"")</f>
        <v/>
      </c>
      <c r="G70" t="str">
        <f>IF($A70&lt;&gt;"",'2 - Lista upraw'!K79,"")</f>
        <v/>
      </c>
      <c r="H70" t="str">
        <f>IF($A70&lt;&gt;"",'2 - Lista upraw'!L79,"")</f>
        <v/>
      </c>
      <c r="I70" t="str">
        <f>IF($A70&lt;&gt;"",'2 - Lista upraw'!M79,"")</f>
        <v/>
      </c>
      <c r="J70" t="str">
        <f>IF($A70&lt;&gt;"",'2 - Lista upraw'!B79,"")</f>
        <v/>
      </c>
      <c r="K70" s="23" t="str">
        <f>IF($A70&lt;&gt;"",'2 - Lista upraw'!I79,"")</f>
        <v/>
      </c>
    </row>
    <row r="71" spans="1:11" x14ac:dyDescent="0.3">
      <c r="A71" t="str">
        <f>IF(KONTROLKI!R72=1,'1 - Dane do umowy'!$D$22,"")</f>
        <v/>
      </c>
      <c r="B71" t="str">
        <f>IF(KONTROLKI!R72=1,'1 - Dane do umowy'!$D$8,"")</f>
        <v/>
      </c>
      <c r="C71" t="str">
        <f>IF(KONTROLKI!R72=1,'1 - Dane do umowy'!$D$6,"")</f>
        <v/>
      </c>
      <c r="D71" t="str">
        <f>IF('2 - Lista upraw'!B80&lt;&gt;"",IF('1 - Dane do umowy'!$D$28="","INDYWIDUALNY",'1 - Dane do umowy'!$D$28),"")</f>
        <v/>
      </c>
      <c r="E71" t="str">
        <f t="shared" si="1"/>
        <v/>
      </c>
      <c r="F71" t="str">
        <f>IF($A71&lt;&gt;"",'2 - Lista upraw'!J80,"")</f>
        <v/>
      </c>
      <c r="G71" t="str">
        <f>IF($A71&lt;&gt;"",'2 - Lista upraw'!K80,"")</f>
        <v/>
      </c>
      <c r="H71" t="str">
        <f>IF($A71&lt;&gt;"",'2 - Lista upraw'!L80,"")</f>
        <v/>
      </c>
      <c r="I71" t="str">
        <f>IF($A71&lt;&gt;"",'2 - Lista upraw'!M80,"")</f>
        <v/>
      </c>
      <c r="J71" t="str">
        <f>IF($A71&lt;&gt;"",'2 - Lista upraw'!B80,"")</f>
        <v/>
      </c>
      <c r="K71" s="23" t="str">
        <f>IF($A71&lt;&gt;"",'2 - Lista upraw'!I80,"")</f>
        <v/>
      </c>
    </row>
    <row r="72" spans="1:11" x14ac:dyDescent="0.3">
      <c r="A72" t="str">
        <f>IF(KONTROLKI!R73=1,'1 - Dane do umowy'!$D$22,"")</f>
        <v/>
      </c>
      <c r="B72" t="str">
        <f>IF(KONTROLKI!R73=1,'1 - Dane do umowy'!$D$8,"")</f>
        <v/>
      </c>
      <c r="C72" t="str">
        <f>IF(KONTROLKI!R73=1,'1 - Dane do umowy'!$D$6,"")</f>
        <v/>
      </c>
      <c r="D72" t="str">
        <f>IF('2 - Lista upraw'!B81&lt;&gt;"",IF('1 - Dane do umowy'!$D$28="","INDYWIDUALNY",'1 - Dane do umowy'!$D$28),"")</f>
        <v/>
      </c>
      <c r="E72" t="str">
        <f t="shared" si="1"/>
        <v/>
      </c>
      <c r="F72" t="str">
        <f>IF($A72&lt;&gt;"",'2 - Lista upraw'!J81,"")</f>
        <v/>
      </c>
      <c r="G72" t="str">
        <f>IF($A72&lt;&gt;"",'2 - Lista upraw'!K81,"")</f>
        <v/>
      </c>
      <c r="H72" t="str">
        <f>IF($A72&lt;&gt;"",'2 - Lista upraw'!L81,"")</f>
        <v/>
      </c>
      <c r="I72" t="str">
        <f>IF($A72&lt;&gt;"",'2 - Lista upraw'!M81,"")</f>
        <v/>
      </c>
      <c r="J72" t="str">
        <f>IF($A72&lt;&gt;"",'2 - Lista upraw'!B81,"")</f>
        <v/>
      </c>
      <c r="K72" s="23" t="str">
        <f>IF($A72&lt;&gt;"",'2 - Lista upraw'!I81,"")</f>
        <v/>
      </c>
    </row>
    <row r="73" spans="1:11" x14ac:dyDescent="0.3">
      <c r="A73" t="str">
        <f>IF(KONTROLKI!R74=1,'1 - Dane do umowy'!$D$22,"")</f>
        <v/>
      </c>
      <c r="B73" t="str">
        <f>IF(KONTROLKI!R74=1,'1 - Dane do umowy'!$D$8,"")</f>
        <v/>
      </c>
      <c r="C73" t="str">
        <f>IF(KONTROLKI!R74=1,'1 - Dane do umowy'!$D$6,"")</f>
        <v/>
      </c>
      <c r="D73" t="str">
        <f>IF('2 - Lista upraw'!B82&lt;&gt;"",IF('1 - Dane do umowy'!$D$28="","INDYWIDUALNY",'1 - Dane do umowy'!$D$28),"")</f>
        <v/>
      </c>
      <c r="E73" t="str">
        <f t="shared" si="1"/>
        <v/>
      </c>
      <c r="F73" t="str">
        <f>IF($A73&lt;&gt;"",'2 - Lista upraw'!J82,"")</f>
        <v/>
      </c>
      <c r="G73" t="str">
        <f>IF($A73&lt;&gt;"",'2 - Lista upraw'!K82,"")</f>
        <v/>
      </c>
      <c r="H73" t="str">
        <f>IF($A73&lt;&gt;"",'2 - Lista upraw'!L82,"")</f>
        <v/>
      </c>
      <c r="I73" t="str">
        <f>IF($A73&lt;&gt;"",'2 - Lista upraw'!M82,"")</f>
        <v/>
      </c>
      <c r="J73" t="str">
        <f>IF($A73&lt;&gt;"",'2 - Lista upraw'!B82,"")</f>
        <v/>
      </c>
      <c r="K73" s="23" t="str">
        <f>IF($A73&lt;&gt;"",'2 - Lista upraw'!I82,"")</f>
        <v/>
      </c>
    </row>
    <row r="74" spans="1:11" x14ac:dyDescent="0.3">
      <c r="A74" t="str">
        <f>IF(KONTROLKI!R75=1,'1 - Dane do umowy'!$D$22,"")</f>
        <v/>
      </c>
      <c r="B74" t="str">
        <f>IF(KONTROLKI!R75=1,'1 - Dane do umowy'!$D$8,"")</f>
        <v/>
      </c>
      <c r="C74" t="str">
        <f>IF(KONTROLKI!R75=1,'1 - Dane do umowy'!$D$6,"")</f>
        <v/>
      </c>
      <c r="D74" t="str">
        <f>IF('2 - Lista upraw'!B83&lt;&gt;"",IF('1 - Dane do umowy'!$D$28="","INDYWIDUALNY",'1 - Dane do umowy'!$D$28),"")</f>
        <v/>
      </c>
      <c r="E74" t="str">
        <f t="shared" si="1"/>
        <v/>
      </c>
      <c r="F74" t="str">
        <f>IF($A74&lt;&gt;"",'2 - Lista upraw'!J83,"")</f>
        <v/>
      </c>
      <c r="G74" t="str">
        <f>IF($A74&lt;&gt;"",'2 - Lista upraw'!K83,"")</f>
        <v/>
      </c>
      <c r="H74" t="str">
        <f>IF($A74&lt;&gt;"",'2 - Lista upraw'!L83,"")</f>
        <v/>
      </c>
      <c r="I74" t="str">
        <f>IF($A74&lt;&gt;"",'2 - Lista upraw'!M83,"")</f>
        <v/>
      </c>
      <c r="J74" t="str">
        <f>IF($A74&lt;&gt;"",'2 - Lista upraw'!B83,"")</f>
        <v/>
      </c>
      <c r="K74" s="23" t="str">
        <f>IF($A74&lt;&gt;"",'2 - Lista upraw'!I83,"")</f>
        <v/>
      </c>
    </row>
    <row r="75" spans="1:11" x14ac:dyDescent="0.3">
      <c r="A75" t="str">
        <f>IF(KONTROLKI!R76=1,'1 - Dane do umowy'!$D$22,"")</f>
        <v/>
      </c>
      <c r="B75" t="str">
        <f>IF(KONTROLKI!R76=1,'1 - Dane do umowy'!$D$8,"")</f>
        <v/>
      </c>
      <c r="C75" t="str">
        <f>IF(KONTROLKI!R76=1,'1 - Dane do umowy'!$D$6,"")</f>
        <v/>
      </c>
      <c r="D75" t="str">
        <f>IF('2 - Lista upraw'!B84&lt;&gt;"",IF('1 - Dane do umowy'!$D$28="","INDYWIDUALNY",'1 - Dane do umowy'!$D$28),"")</f>
        <v/>
      </c>
      <c r="E75" t="str">
        <f t="shared" si="1"/>
        <v/>
      </c>
      <c r="F75" t="str">
        <f>IF($A75&lt;&gt;"",'2 - Lista upraw'!J84,"")</f>
        <v/>
      </c>
      <c r="G75" t="str">
        <f>IF($A75&lt;&gt;"",'2 - Lista upraw'!K84,"")</f>
        <v/>
      </c>
      <c r="H75" t="str">
        <f>IF($A75&lt;&gt;"",'2 - Lista upraw'!L84,"")</f>
        <v/>
      </c>
      <c r="I75" t="str">
        <f>IF($A75&lt;&gt;"",'2 - Lista upraw'!M84,"")</f>
        <v/>
      </c>
      <c r="J75" t="str">
        <f>IF($A75&lt;&gt;"",'2 - Lista upraw'!B84,"")</f>
        <v/>
      </c>
      <c r="K75" s="23" t="str">
        <f>IF($A75&lt;&gt;"",'2 - Lista upraw'!I84,"")</f>
        <v/>
      </c>
    </row>
    <row r="76" spans="1:11" x14ac:dyDescent="0.3">
      <c r="A76" t="str">
        <f>IF(KONTROLKI!R77=1,'1 - Dane do umowy'!$D$22,"")</f>
        <v/>
      </c>
      <c r="B76" t="str">
        <f>IF(KONTROLKI!R77=1,'1 - Dane do umowy'!$D$8,"")</f>
        <v/>
      </c>
      <c r="C76" t="str">
        <f>IF(KONTROLKI!R77=1,'1 - Dane do umowy'!$D$6,"")</f>
        <v/>
      </c>
      <c r="D76" t="str">
        <f>IF('2 - Lista upraw'!B85&lt;&gt;"",IF('1 - Dane do umowy'!$D$28="","INDYWIDUALNY",'1 - Dane do umowy'!$D$28),"")</f>
        <v/>
      </c>
      <c r="E76" t="str">
        <f t="shared" si="1"/>
        <v/>
      </c>
      <c r="F76" t="str">
        <f>IF($A76&lt;&gt;"",'2 - Lista upraw'!J85,"")</f>
        <v/>
      </c>
      <c r="G76" t="str">
        <f>IF($A76&lt;&gt;"",'2 - Lista upraw'!K85,"")</f>
        <v/>
      </c>
      <c r="H76" t="str">
        <f>IF($A76&lt;&gt;"",'2 - Lista upraw'!L85,"")</f>
        <v/>
      </c>
      <c r="I76" t="str">
        <f>IF($A76&lt;&gt;"",'2 - Lista upraw'!M85,"")</f>
        <v/>
      </c>
      <c r="J76" t="str">
        <f>IF($A76&lt;&gt;"",'2 - Lista upraw'!B85,"")</f>
        <v/>
      </c>
      <c r="K76" s="23" t="str">
        <f>IF($A76&lt;&gt;"",'2 - Lista upraw'!I85,"")</f>
        <v/>
      </c>
    </row>
    <row r="77" spans="1:11" x14ac:dyDescent="0.3">
      <c r="A77" t="str">
        <f>IF(KONTROLKI!R78=1,'1 - Dane do umowy'!$D$22,"")</f>
        <v/>
      </c>
      <c r="B77" t="str">
        <f>IF(KONTROLKI!R78=1,'1 - Dane do umowy'!$D$8,"")</f>
        <v/>
      </c>
      <c r="C77" t="str">
        <f>IF(KONTROLKI!R78=1,'1 - Dane do umowy'!$D$6,"")</f>
        <v/>
      </c>
      <c r="D77" t="str">
        <f>IF('2 - Lista upraw'!B86&lt;&gt;"",IF('1 - Dane do umowy'!$D$28="","INDYWIDUALNY",'1 - Dane do umowy'!$D$28),"")</f>
        <v/>
      </c>
      <c r="E77" t="str">
        <f t="shared" si="1"/>
        <v/>
      </c>
      <c r="F77" t="str">
        <f>IF($A77&lt;&gt;"",'2 - Lista upraw'!J86,"")</f>
        <v/>
      </c>
      <c r="G77" t="str">
        <f>IF($A77&lt;&gt;"",'2 - Lista upraw'!K86,"")</f>
        <v/>
      </c>
      <c r="H77" t="str">
        <f>IF($A77&lt;&gt;"",'2 - Lista upraw'!L86,"")</f>
        <v/>
      </c>
      <c r="I77" t="str">
        <f>IF($A77&lt;&gt;"",'2 - Lista upraw'!M86,"")</f>
        <v/>
      </c>
      <c r="J77" t="str">
        <f>IF($A77&lt;&gt;"",'2 - Lista upraw'!B86,"")</f>
        <v/>
      </c>
      <c r="K77" s="23" t="str">
        <f>IF($A77&lt;&gt;"",'2 - Lista upraw'!I86,"")</f>
        <v/>
      </c>
    </row>
    <row r="78" spans="1:11" x14ac:dyDescent="0.3">
      <c r="A78" t="str">
        <f>IF(KONTROLKI!R79=1,'1 - Dane do umowy'!$D$22,"")</f>
        <v/>
      </c>
      <c r="B78" t="str">
        <f>IF(KONTROLKI!R79=1,'1 - Dane do umowy'!$D$8,"")</f>
        <v/>
      </c>
      <c r="C78" t="str">
        <f>IF(KONTROLKI!R79=1,'1 - Dane do umowy'!$D$6,"")</f>
        <v/>
      </c>
      <c r="D78" t="str">
        <f>IF('2 - Lista upraw'!B87&lt;&gt;"",IF('1 - Dane do umowy'!$D$28="","INDYWIDUALNY",'1 - Dane do umowy'!$D$28),"")</f>
        <v/>
      </c>
      <c r="E78" t="str">
        <f t="shared" si="1"/>
        <v/>
      </c>
      <c r="F78" t="str">
        <f>IF($A78&lt;&gt;"",'2 - Lista upraw'!J87,"")</f>
        <v/>
      </c>
      <c r="G78" t="str">
        <f>IF($A78&lt;&gt;"",'2 - Lista upraw'!K87,"")</f>
        <v/>
      </c>
      <c r="H78" t="str">
        <f>IF($A78&lt;&gt;"",'2 - Lista upraw'!L87,"")</f>
        <v/>
      </c>
      <c r="I78" t="str">
        <f>IF($A78&lt;&gt;"",'2 - Lista upraw'!M87,"")</f>
        <v/>
      </c>
      <c r="J78" t="str">
        <f>IF($A78&lt;&gt;"",'2 - Lista upraw'!B87,"")</f>
        <v/>
      </c>
      <c r="K78" s="23" t="str">
        <f>IF($A78&lt;&gt;"",'2 - Lista upraw'!I87,"")</f>
        <v/>
      </c>
    </row>
    <row r="79" spans="1:11" x14ac:dyDescent="0.3">
      <c r="A79" t="str">
        <f>IF(KONTROLKI!R80=1,'1 - Dane do umowy'!$D$22,"")</f>
        <v/>
      </c>
      <c r="B79" t="str">
        <f>IF(KONTROLKI!R80=1,'1 - Dane do umowy'!$D$8,"")</f>
        <v/>
      </c>
      <c r="C79" t="str">
        <f>IF(KONTROLKI!R80=1,'1 - Dane do umowy'!$D$6,"")</f>
        <v/>
      </c>
      <c r="D79" t="str">
        <f>IF('2 - Lista upraw'!B88&lt;&gt;"",IF('1 - Dane do umowy'!$D$28="","INDYWIDUALNY",'1 - Dane do umowy'!$D$28),"")</f>
        <v/>
      </c>
      <c r="E79" t="str">
        <f t="shared" si="1"/>
        <v/>
      </c>
      <c r="F79" t="str">
        <f>IF($A79&lt;&gt;"",'2 - Lista upraw'!J88,"")</f>
        <v/>
      </c>
      <c r="G79" t="str">
        <f>IF($A79&lt;&gt;"",'2 - Lista upraw'!K88,"")</f>
        <v/>
      </c>
      <c r="H79" t="str">
        <f>IF($A79&lt;&gt;"",'2 - Lista upraw'!L88,"")</f>
        <v/>
      </c>
      <c r="I79" t="str">
        <f>IF($A79&lt;&gt;"",'2 - Lista upraw'!M88,"")</f>
        <v/>
      </c>
      <c r="J79" t="str">
        <f>IF($A79&lt;&gt;"",'2 - Lista upraw'!B88,"")</f>
        <v/>
      </c>
      <c r="K79" s="23" t="str">
        <f>IF($A79&lt;&gt;"",'2 - Lista upraw'!I88,"")</f>
        <v/>
      </c>
    </row>
    <row r="80" spans="1:11" x14ac:dyDescent="0.3">
      <c r="A80" t="str">
        <f>IF(KONTROLKI!R81=1,'1 - Dane do umowy'!$D$22,"")</f>
        <v/>
      </c>
      <c r="B80" t="str">
        <f>IF(KONTROLKI!R81=1,'1 - Dane do umowy'!$D$8,"")</f>
        <v/>
      </c>
      <c r="C80" t="str">
        <f>IF(KONTROLKI!R81=1,'1 - Dane do umowy'!$D$6,"")</f>
        <v/>
      </c>
      <c r="D80" t="str">
        <f>IF('2 - Lista upraw'!B89&lt;&gt;"",IF('1 - Dane do umowy'!$D$28="","INDYWIDUALNY",'1 - Dane do umowy'!$D$28),"")</f>
        <v/>
      </c>
      <c r="E80" t="str">
        <f t="shared" si="1"/>
        <v/>
      </c>
      <c r="F80" t="str">
        <f>IF($A80&lt;&gt;"",'2 - Lista upraw'!J89,"")</f>
        <v/>
      </c>
      <c r="G80" t="str">
        <f>IF($A80&lt;&gt;"",'2 - Lista upraw'!K89,"")</f>
        <v/>
      </c>
      <c r="H80" t="str">
        <f>IF($A80&lt;&gt;"",'2 - Lista upraw'!L89,"")</f>
        <v/>
      </c>
      <c r="I80" t="str">
        <f>IF($A80&lt;&gt;"",'2 - Lista upraw'!M89,"")</f>
        <v/>
      </c>
      <c r="J80" t="str">
        <f>IF($A80&lt;&gt;"",'2 - Lista upraw'!B89,"")</f>
        <v/>
      </c>
      <c r="K80" s="23" t="str">
        <f>IF($A80&lt;&gt;"",'2 - Lista upraw'!I89,"")</f>
        <v/>
      </c>
    </row>
    <row r="81" spans="1:11" x14ac:dyDescent="0.3">
      <c r="A81" t="str">
        <f>IF(KONTROLKI!R82=1,'1 - Dane do umowy'!$D$22,"")</f>
        <v/>
      </c>
      <c r="B81" t="str">
        <f>IF(KONTROLKI!R82=1,'1 - Dane do umowy'!$D$8,"")</f>
        <v/>
      </c>
      <c r="C81" t="str">
        <f>IF(KONTROLKI!R82=1,'1 - Dane do umowy'!$D$6,"")</f>
        <v/>
      </c>
      <c r="D81" t="str">
        <f>IF('2 - Lista upraw'!B90&lt;&gt;"",IF('1 - Dane do umowy'!$D$28="","INDYWIDUALNY",'1 - Dane do umowy'!$D$28),"")</f>
        <v/>
      </c>
      <c r="E81" t="str">
        <f t="shared" si="1"/>
        <v/>
      </c>
      <c r="F81" t="str">
        <f>IF($A81&lt;&gt;"",'2 - Lista upraw'!J90,"")</f>
        <v/>
      </c>
      <c r="G81" t="str">
        <f>IF($A81&lt;&gt;"",'2 - Lista upraw'!K90,"")</f>
        <v/>
      </c>
      <c r="H81" t="str">
        <f>IF($A81&lt;&gt;"",'2 - Lista upraw'!L90,"")</f>
        <v/>
      </c>
      <c r="I81" t="str">
        <f>IF($A81&lt;&gt;"",'2 - Lista upraw'!M90,"")</f>
        <v/>
      </c>
      <c r="J81" t="str">
        <f>IF($A81&lt;&gt;"",'2 - Lista upraw'!B90,"")</f>
        <v/>
      </c>
      <c r="K81" s="23" t="str">
        <f>IF($A81&lt;&gt;"",'2 - Lista upraw'!I90,"")</f>
        <v/>
      </c>
    </row>
    <row r="82" spans="1:11" x14ac:dyDescent="0.3">
      <c r="A82" t="str">
        <f>IF(KONTROLKI!R83=1,'1 - Dane do umowy'!$D$22,"")</f>
        <v/>
      </c>
      <c r="B82" t="str">
        <f>IF(KONTROLKI!R83=1,'1 - Dane do umowy'!$D$8,"")</f>
        <v/>
      </c>
      <c r="C82" t="str">
        <f>IF(KONTROLKI!R83=1,'1 - Dane do umowy'!$D$6,"")</f>
        <v/>
      </c>
      <c r="D82" t="str">
        <f>IF('2 - Lista upraw'!B91&lt;&gt;"",IF('1 - Dane do umowy'!$D$28="","INDYWIDUALNY",'1 - Dane do umowy'!$D$28),"")</f>
        <v/>
      </c>
      <c r="E82" t="str">
        <f t="shared" si="1"/>
        <v/>
      </c>
      <c r="F82" t="str">
        <f>IF($A82&lt;&gt;"",'2 - Lista upraw'!J91,"")</f>
        <v/>
      </c>
      <c r="G82" t="str">
        <f>IF($A82&lt;&gt;"",'2 - Lista upraw'!K91,"")</f>
        <v/>
      </c>
      <c r="H82" t="str">
        <f>IF($A82&lt;&gt;"",'2 - Lista upraw'!L91,"")</f>
        <v/>
      </c>
      <c r="I82" t="str">
        <f>IF($A82&lt;&gt;"",'2 - Lista upraw'!M91,"")</f>
        <v/>
      </c>
      <c r="J82" t="str">
        <f>IF($A82&lt;&gt;"",'2 - Lista upraw'!B91,"")</f>
        <v/>
      </c>
      <c r="K82" s="23" t="str">
        <f>IF($A82&lt;&gt;"",'2 - Lista upraw'!I91,"")</f>
        <v/>
      </c>
    </row>
    <row r="83" spans="1:11" x14ac:dyDescent="0.3">
      <c r="A83" t="str">
        <f>IF(KONTROLKI!R84=1,'1 - Dane do umowy'!$D$22,"")</f>
        <v/>
      </c>
      <c r="B83" t="str">
        <f>IF(KONTROLKI!R84=1,'1 - Dane do umowy'!$D$8,"")</f>
        <v/>
      </c>
      <c r="C83" t="str">
        <f>IF(KONTROLKI!R84=1,'1 - Dane do umowy'!$D$6,"")</f>
        <v/>
      </c>
      <c r="D83" t="str">
        <f>IF('2 - Lista upraw'!B92&lt;&gt;"",IF('1 - Dane do umowy'!$D$28="","INDYWIDUALNY",'1 - Dane do umowy'!$D$28),"")</f>
        <v/>
      </c>
      <c r="E83" t="str">
        <f t="shared" si="1"/>
        <v/>
      </c>
      <c r="F83" t="str">
        <f>IF($A83&lt;&gt;"",'2 - Lista upraw'!J92,"")</f>
        <v/>
      </c>
      <c r="G83" t="str">
        <f>IF($A83&lt;&gt;"",'2 - Lista upraw'!K92,"")</f>
        <v/>
      </c>
      <c r="H83" t="str">
        <f>IF($A83&lt;&gt;"",'2 - Lista upraw'!L92,"")</f>
        <v/>
      </c>
      <c r="I83" t="str">
        <f>IF($A83&lt;&gt;"",'2 - Lista upraw'!M92,"")</f>
        <v/>
      </c>
      <c r="J83" t="str">
        <f>IF($A83&lt;&gt;"",'2 - Lista upraw'!B92,"")</f>
        <v/>
      </c>
      <c r="K83" s="23" t="str">
        <f>IF($A83&lt;&gt;"",'2 - Lista upraw'!I92,"")</f>
        <v/>
      </c>
    </row>
    <row r="84" spans="1:11" x14ac:dyDescent="0.3">
      <c r="A84" t="str">
        <f>IF(KONTROLKI!R85=1,'1 - Dane do umowy'!$D$22,"")</f>
        <v/>
      </c>
      <c r="B84" t="str">
        <f>IF(KONTROLKI!R85=1,'1 - Dane do umowy'!$D$8,"")</f>
        <v/>
      </c>
      <c r="C84" t="str">
        <f>IF(KONTROLKI!R85=1,'1 - Dane do umowy'!$D$6,"")</f>
        <v/>
      </c>
      <c r="D84" t="str">
        <f>IF('2 - Lista upraw'!B93&lt;&gt;"",IF('1 - Dane do umowy'!$D$28="","INDYWIDUALNY",'1 - Dane do umowy'!$D$28),"")</f>
        <v/>
      </c>
      <c r="E84" t="str">
        <f t="shared" si="1"/>
        <v/>
      </c>
      <c r="F84" t="str">
        <f>IF($A84&lt;&gt;"",'2 - Lista upraw'!J93,"")</f>
        <v/>
      </c>
      <c r="G84" t="str">
        <f>IF($A84&lt;&gt;"",'2 - Lista upraw'!K93,"")</f>
        <v/>
      </c>
      <c r="H84" t="str">
        <f>IF($A84&lt;&gt;"",'2 - Lista upraw'!L93,"")</f>
        <v/>
      </c>
      <c r="I84" t="str">
        <f>IF($A84&lt;&gt;"",'2 - Lista upraw'!M93,"")</f>
        <v/>
      </c>
      <c r="J84" t="str">
        <f>IF($A84&lt;&gt;"",'2 - Lista upraw'!B93,"")</f>
        <v/>
      </c>
      <c r="K84" s="23" t="str">
        <f>IF($A84&lt;&gt;"",'2 - Lista upraw'!I93,"")</f>
        <v/>
      </c>
    </row>
    <row r="85" spans="1:11" x14ac:dyDescent="0.3">
      <c r="A85" t="str">
        <f>IF(KONTROLKI!R86=1,'1 - Dane do umowy'!$D$22,"")</f>
        <v/>
      </c>
      <c r="B85" t="str">
        <f>IF(KONTROLKI!R86=1,'1 - Dane do umowy'!$D$8,"")</f>
        <v/>
      </c>
      <c r="C85" t="str">
        <f>IF(KONTROLKI!R86=1,'1 - Dane do umowy'!$D$6,"")</f>
        <v/>
      </c>
      <c r="D85" t="str">
        <f>IF('2 - Lista upraw'!B94&lt;&gt;"",IF('1 - Dane do umowy'!$D$28="","INDYWIDUALNY",'1 - Dane do umowy'!$D$28),"")</f>
        <v/>
      </c>
      <c r="E85" t="str">
        <f t="shared" si="1"/>
        <v/>
      </c>
      <c r="F85" t="str">
        <f>IF($A85&lt;&gt;"",'2 - Lista upraw'!J94,"")</f>
        <v/>
      </c>
      <c r="G85" t="str">
        <f>IF($A85&lt;&gt;"",'2 - Lista upraw'!K94,"")</f>
        <v/>
      </c>
      <c r="H85" t="str">
        <f>IF($A85&lt;&gt;"",'2 - Lista upraw'!L94,"")</f>
        <v/>
      </c>
      <c r="I85" t="str">
        <f>IF($A85&lt;&gt;"",'2 - Lista upraw'!M94,"")</f>
        <v/>
      </c>
      <c r="J85" t="str">
        <f>IF($A85&lt;&gt;"",'2 - Lista upraw'!B94,"")</f>
        <v/>
      </c>
      <c r="K85" s="23" t="str">
        <f>IF($A85&lt;&gt;"",'2 - Lista upraw'!I94,"")</f>
        <v/>
      </c>
    </row>
    <row r="86" spans="1:11" x14ac:dyDescent="0.3">
      <c r="A86" t="str">
        <f>IF(KONTROLKI!R87=1,'1 - Dane do umowy'!$D$22,"")</f>
        <v/>
      </c>
      <c r="B86" t="str">
        <f>IF(KONTROLKI!R87=1,'1 - Dane do umowy'!$D$8,"")</f>
        <v/>
      </c>
      <c r="C86" t="str">
        <f>IF(KONTROLKI!R87=1,'1 - Dane do umowy'!$D$6,"")</f>
        <v/>
      </c>
      <c r="D86" t="str">
        <f>IF('2 - Lista upraw'!B95&lt;&gt;"",IF('1 - Dane do umowy'!$D$28="","INDYWIDUALNY",'1 - Dane do umowy'!$D$28),"")</f>
        <v/>
      </c>
      <c r="E86" t="str">
        <f t="shared" si="1"/>
        <v/>
      </c>
      <c r="F86" t="str">
        <f>IF($A86&lt;&gt;"",'2 - Lista upraw'!J95,"")</f>
        <v/>
      </c>
      <c r="G86" t="str">
        <f>IF($A86&lt;&gt;"",'2 - Lista upraw'!K95,"")</f>
        <v/>
      </c>
      <c r="H86" t="str">
        <f>IF($A86&lt;&gt;"",'2 - Lista upraw'!L95,"")</f>
        <v/>
      </c>
      <c r="I86" t="str">
        <f>IF($A86&lt;&gt;"",'2 - Lista upraw'!M95,"")</f>
        <v/>
      </c>
      <c r="J86" t="str">
        <f>IF($A86&lt;&gt;"",'2 - Lista upraw'!B95,"")</f>
        <v/>
      </c>
      <c r="K86" s="23" t="str">
        <f>IF($A86&lt;&gt;"",'2 - Lista upraw'!I95,"")</f>
        <v/>
      </c>
    </row>
    <row r="87" spans="1:11" x14ac:dyDescent="0.3">
      <c r="A87" t="str">
        <f>IF(KONTROLKI!R88=1,'1 - Dane do umowy'!$D$22,"")</f>
        <v/>
      </c>
      <c r="B87" t="str">
        <f>IF(KONTROLKI!R88=1,'1 - Dane do umowy'!$D$8,"")</f>
        <v/>
      </c>
      <c r="C87" t="str">
        <f>IF(KONTROLKI!R88=1,'1 - Dane do umowy'!$D$6,"")</f>
        <v/>
      </c>
      <c r="D87" t="str">
        <f>IF('2 - Lista upraw'!B96&lt;&gt;"",IF('1 - Dane do umowy'!$D$28="","INDYWIDUALNY",'1 - Dane do umowy'!$D$28),"")</f>
        <v/>
      </c>
      <c r="E87" t="str">
        <f t="shared" si="1"/>
        <v/>
      </c>
      <c r="F87" t="str">
        <f>IF($A87&lt;&gt;"",'2 - Lista upraw'!J96,"")</f>
        <v/>
      </c>
      <c r="G87" t="str">
        <f>IF($A87&lt;&gt;"",'2 - Lista upraw'!K96,"")</f>
        <v/>
      </c>
      <c r="H87" t="str">
        <f>IF($A87&lt;&gt;"",'2 - Lista upraw'!L96,"")</f>
        <v/>
      </c>
      <c r="I87" t="str">
        <f>IF($A87&lt;&gt;"",'2 - Lista upraw'!M96,"")</f>
        <v/>
      </c>
      <c r="J87" t="str">
        <f>IF($A87&lt;&gt;"",'2 - Lista upraw'!B96,"")</f>
        <v/>
      </c>
      <c r="K87" s="23" t="str">
        <f>IF($A87&lt;&gt;"",'2 - Lista upraw'!I96,"")</f>
        <v/>
      </c>
    </row>
    <row r="88" spans="1:11" x14ac:dyDescent="0.3">
      <c r="A88" t="str">
        <f>IF(KONTROLKI!R89=1,'1 - Dane do umowy'!$D$22,"")</f>
        <v/>
      </c>
      <c r="B88" t="str">
        <f>IF(KONTROLKI!R89=1,'1 - Dane do umowy'!$D$8,"")</f>
        <v/>
      </c>
      <c r="C88" t="str">
        <f>IF(KONTROLKI!R89=1,'1 - Dane do umowy'!$D$6,"")</f>
        <v/>
      </c>
      <c r="D88" t="str">
        <f>IF('2 - Lista upraw'!B97&lt;&gt;"",IF('1 - Dane do umowy'!$D$28="","INDYWIDUALNY",'1 - Dane do umowy'!$D$28),"")</f>
        <v/>
      </c>
      <c r="E88" t="str">
        <f t="shared" si="1"/>
        <v/>
      </c>
      <c r="F88" t="str">
        <f>IF($A88&lt;&gt;"",'2 - Lista upraw'!J97,"")</f>
        <v/>
      </c>
      <c r="G88" t="str">
        <f>IF($A88&lt;&gt;"",'2 - Lista upraw'!K97,"")</f>
        <v/>
      </c>
      <c r="H88" t="str">
        <f>IF($A88&lt;&gt;"",'2 - Lista upraw'!L97,"")</f>
        <v/>
      </c>
      <c r="I88" t="str">
        <f>IF($A88&lt;&gt;"",'2 - Lista upraw'!M97,"")</f>
        <v/>
      </c>
      <c r="J88" t="str">
        <f>IF($A88&lt;&gt;"",'2 - Lista upraw'!B97,"")</f>
        <v/>
      </c>
      <c r="K88" s="23" t="str">
        <f>IF($A88&lt;&gt;"",'2 - Lista upraw'!I97,"")</f>
        <v/>
      </c>
    </row>
    <row r="89" spans="1:11" x14ac:dyDescent="0.3">
      <c r="A89" t="str">
        <f>IF(KONTROLKI!R90=1,'1 - Dane do umowy'!$D$22,"")</f>
        <v/>
      </c>
      <c r="B89" t="str">
        <f>IF(KONTROLKI!R90=1,'1 - Dane do umowy'!$D$8,"")</f>
        <v/>
      </c>
      <c r="C89" t="str">
        <f>IF(KONTROLKI!R90=1,'1 - Dane do umowy'!$D$6,"")</f>
        <v/>
      </c>
      <c r="D89" t="str">
        <f>IF('2 - Lista upraw'!B98&lt;&gt;"",IF('1 - Dane do umowy'!$D$28="","INDYWIDUALNY",'1 - Dane do umowy'!$D$28),"")</f>
        <v/>
      </c>
      <c r="E89" t="str">
        <f t="shared" si="1"/>
        <v/>
      </c>
      <c r="F89" t="str">
        <f>IF($A89&lt;&gt;"",'2 - Lista upraw'!J98,"")</f>
        <v/>
      </c>
      <c r="G89" t="str">
        <f>IF($A89&lt;&gt;"",'2 - Lista upraw'!K98,"")</f>
        <v/>
      </c>
      <c r="H89" t="str">
        <f>IF($A89&lt;&gt;"",'2 - Lista upraw'!L98,"")</f>
        <v/>
      </c>
      <c r="I89" t="str">
        <f>IF($A89&lt;&gt;"",'2 - Lista upraw'!M98,"")</f>
        <v/>
      </c>
      <c r="J89" t="str">
        <f>IF($A89&lt;&gt;"",'2 - Lista upraw'!B98,"")</f>
        <v/>
      </c>
      <c r="K89" s="23" t="str">
        <f>IF($A89&lt;&gt;"",'2 - Lista upraw'!I98,"")</f>
        <v/>
      </c>
    </row>
    <row r="90" spans="1:11" x14ac:dyDescent="0.3">
      <c r="A90" t="str">
        <f>IF(KONTROLKI!R91=1,'1 - Dane do umowy'!$D$22,"")</f>
        <v/>
      </c>
      <c r="B90" t="str">
        <f>IF(KONTROLKI!R91=1,'1 - Dane do umowy'!$D$8,"")</f>
        <v/>
      </c>
      <c r="C90" t="str">
        <f>IF(KONTROLKI!R91=1,'1 - Dane do umowy'!$D$6,"")</f>
        <v/>
      </c>
      <c r="D90" t="str">
        <f>IF('2 - Lista upraw'!B99&lt;&gt;"",IF('1 - Dane do umowy'!$D$28="","INDYWIDUALNY",'1 - Dane do umowy'!$D$28),"")</f>
        <v/>
      </c>
      <c r="E90" t="str">
        <f t="shared" si="1"/>
        <v/>
      </c>
      <c r="F90" t="str">
        <f>IF($A90&lt;&gt;"",'2 - Lista upraw'!J99,"")</f>
        <v/>
      </c>
      <c r="G90" t="str">
        <f>IF($A90&lt;&gt;"",'2 - Lista upraw'!K99,"")</f>
        <v/>
      </c>
      <c r="H90" t="str">
        <f>IF($A90&lt;&gt;"",'2 - Lista upraw'!L99,"")</f>
        <v/>
      </c>
      <c r="I90" t="str">
        <f>IF($A90&lt;&gt;"",'2 - Lista upraw'!M99,"")</f>
        <v/>
      </c>
      <c r="J90" t="str">
        <f>IF($A90&lt;&gt;"",'2 - Lista upraw'!B99,"")</f>
        <v/>
      </c>
      <c r="K90" s="23" t="str">
        <f>IF($A90&lt;&gt;"",'2 - Lista upraw'!I99,"")</f>
        <v/>
      </c>
    </row>
    <row r="91" spans="1:11" x14ac:dyDescent="0.3">
      <c r="A91" t="str">
        <f>IF(KONTROLKI!R92=1,'1 - Dane do umowy'!$D$22,"")</f>
        <v/>
      </c>
      <c r="B91" t="str">
        <f>IF(KONTROLKI!R92=1,'1 - Dane do umowy'!$D$8,"")</f>
        <v/>
      </c>
      <c r="C91" t="str">
        <f>IF(KONTROLKI!R92=1,'1 - Dane do umowy'!$D$6,"")</f>
        <v/>
      </c>
      <c r="D91" t="str">
        <f>IF('2 - Lista upraw'!B100&lt;&gt;"",IF('1 - Dane do umowy'!$D$28="","INDYWIDUALNY",'1 - Dane do umowy'!$D$28),"")</f>
        <v/>
      </c>
      <c r="E91" t="str">
        <f t="shared" si="1"/>
        <v/>
      </c>
      <c r="F91" t="str">
        <f>IF($A91&lt;&gt;"",'2 - Lista upraw'!J100,"")</f>
        <v/>
      </c>
      <c r="G91" t="str">
        <f>IF($A91&lt;&gt;"",'2 - Lista upraw'!K100,"")</f>
        <v/>
      </c>
      <c r="H91" t="str">
        <f>IF($A91&lt;&gt;"",'2 - Lista upraw'!L100,"")</f>
        <v/>
      </c>
      <c r="I91" t="str">
        <f>IF($A91&lt;&gt;"",'2 - Lista upraw'!M100,"")</f>
        <v/>
      </c>
      <c r="J91" t="str">
        <f>IF($A91&lt;&gt;"",'2 - Lista upraw'!B100,"")</f>
        <v/>
      </c>
      <c r="K91" s="23" t="str">
        <f>IF($A91&lt;&gt;"",'2 - Lista upraw'!I100,"")</f>
        <v/>
      </c>
    </row>
    <row r="92" spans="1:11" x14ac:dyDescent="0.3">
      <c r="A92" t="str">
        <f>IF(KONTROLKI!R93=1,'1 - Dane do umowy'!$D$22,"")</f>
        <v/>
      </c>
      <c r="B92" t="str">
        <f>IF(KONTROLKI!R93=1,'1 - Dane do umowy'!$D$8,"")</f>
        <v/>
      </c>
      <c r="C92" t="str">
        <f>IF(KONTROLKI!R93=1,'1 - Dane do umowy'!$D$6,"")</f>
        <v/>
      </c>
      <c r="D92" t="str">
        <f>IF('2 - Lista upraw'!B101&lt;&gt;"",IF('1 - Dane do umowy'!$D$28="","INDYWIDUALNY",'1 - Dane do umowy'!$D$28),"")</f>
        <v/>
      </c>
      <c r="E92" t="str">
        <f t="shared" si="1"/>
        <v/>
      </c>
      <c r="F92" t="str">
        <f>IF($A92&lt;&gt;"",'2 - Lista upraw'!J101,"")</f>
        <v/>
      </c>
      <c r="G92" t="str">
        <f>IF($A92&lt;&gt;"",'2 - Lista upraw'!K101,"")</f>
        <v/>
      </c>
      <c r="H92" t="str">
        <f>IF($A92&lt;&gt;"",'2 - Lista upraw'!L101,"")</f>
        <v/>
      </c>
      <c r="I92" t="str">
        <f>IF($A92&lt;&gt;"",'2 - Lista upraw'!M101,"")</f>
        <v/>
      </c>
      <c r="J92" t="str">
        <f>IF($A92&lt;&gt;"",'2 - Lista upraw'!B101,"")</f>
        <v/>
      </c>
      <c r="K92" s="23" t="str">
        <f>IF($A92&lt;&gt;"",'2 - Lista upraw'!I101,"")</f>
        <v/>
      </c>
    </row>
    <row r="93" spans="1:11" x14ac:dyDescent="0.3">
      <c r="A93" t="str">
        <f>IF(KONTROLKI!R94=1,'1 - Dane do umowy'!$D$22,"")</f>
        <v/>
      </c>
      <c r="B93" t="str">
        <f>IF(KONTROLKI!R94=1,'1 - Dane do umowy'!$D$8,"")</f>
        <v/>
      </c>
      <c r="C93" t="str">
        <f>IF(KONTROLKI!R94=1,'1 - Dane do umowy'!$D$6,"")</f>
        <v/>
      </c>
      <c r="D93" t="str">
        <f>IF('2 - Lista upraw'!B102&lt;&gt;"",IF('1 - Dane do umowy'!$D$28="","INDYWIDUALNY",'1 - Dane do umowy'!$D$28),"")</f>
        <v/>
      </c>
      <c r="E93" t="str">
        <f t="shared" si="1"/>
        <v/>
      </c>
      <c r="F93" t="str">
        <f>IF($A93&lt;&gt;"",'2 - Lista upraw'!J102,"")</f>
        <v/>
      </c>
      <c r="G93" t="str">
        <f>IF($A93&lt;&gt;"",'2 - Lista upraw'!K102,"")</f>
        <v/>
      </c>
      <c r="H93" t="str">
        <f>IF($A93&lt;&gt;"",'2 - Lista upraw'!L102,"")</f>
        <v/>
      </c>
      <c r="I93" t="str">
        <f>IF($A93&lt;&gt;"",'2 - Lista upraw'!M102,"")</f>
        <v/>
      </c>
      <c r="J93" t="str">
        <f>IF($A93&lt;&gt;"",'2 - Lista upraw'!B102,"")</f>
        <v/>
      </c>
      <c r="K93" s="23" t="str">
        <f>IF($A93&lt;&gt;"",'2 - Lista upraw'!I102,"")</f>
        <v/>
      </c>
    </row>
    <row r="94" spans="1:11" x14ac:dyDescent="0.3">
      <c r="A94" t="str">
        <f>IF(KONTROLKI!R95=1,'1 - Dane do umowy'!$D$22,"")</f>
        <v/>
      </c>
      <c r="B94" t="str">
        <f>IF(KONTROLKI!R95=1,'1 - Dane do umowy'!$D$8,"")</f>
        <v/>
      </c>
      <c r="C94" t="str">
        <f>IF(KONTROLKI!R95=1,'1 - Dane do umowy'!$D$6,"")</f>
        <v/>
      </c>
      <c r="D94" t="str">
        <f>IF('2 - Lista upraw'!B103&lt;&gt;"",IF('1 - Dane do umowy'!$D$28="","INDYWIDUALNY",'1 - Dane do umowy'!$D$28),"")</f>
        <v/>
      </c>
      <c r="E94" t="str">
        <f t="shared" si="1"/>
        <v/>
      </c>
      <c r="F94" t="str">
        <f>IF($A94&lt;&gt;"",'2 - Lista upraw'!J103,"")</f>
        <v/>
      </c>
      <c r="G94" t="str">
        <f>IF($A94&lt;&gt;"",'2 - Lista upraw'!K103,"")</f>
        <v/>
      </c>
      <c r="H94" t="str">
        <f>IF($A94&lt;&gt;"",'2 - Lista upraw'!L103,"")</f>
        <v/>
      </c>
      <c r="I94" t="str">
        <f>IF($A94&lt;&gt;"",'2 - Lista upraw'!M103,"")</f>
        <v/>
      </c>
      <c r="J94" t="str">
        <f>IF($A94&lt;&gt;"",'2 - Lista upraw'!B103,"")</f>
        <v/>
      </c>
      <c r="K94" s="23" t="str">
        <f>IF($A94&lt;&gt;"",'2 - Lista upraw'!I103,"")</f>
        <v/>
      </c>
    </row>
    <row r="95" spans="1:11" x14ac:dyDescent="0.3">
      <c r="A95" t="str">
        <f>IF(KONTROLKI!R96=1,'1 - Dane do umowy'!$D$22,"")</f>
        <v/>
      </c>
      <c r="B95" t="str">
        <f>IF(KONTROLKI!R96=1,'1 - Dane do umowy'!$D$8,"")</f>
        <v/>
      </c>
      <c r="C95" t="str">
        <f>IF(KONTROLKI!R96=1,'1 - Dane do umowy'!$D$6,"")</f>
        <v/>
      </c>
      <c r="D95" t="str">
        <f>IF('2 - Lista upraw'!B104&lt;&gt;"",IF('1 - Dane do umowy'!$D$28="","INDYWIDUALNY",'1 - Dane do umowy'!$D$28),"")</f>
        <v/>
      </c>
      <c r="E95" t="str">
        <f t="shared" si="1"/>
        <v/>
      </c>
      <c r="F95" t="str">
        <f>IF($A95&lt;&gt;"",'2 - Lista upraw'!J104,"")</f>
        <v/>
      </c>
      <c r="G95" t="str">
        <f>IF($A95&lt;&gt;"",'2 - Lista upraw'!K104,"")</f>
        <v/>
      </c>
      <c r="H95" t="str">
        <f>IF($A95&lt;&gt;"",'2 - Lista upraw'!L104,"")</f>
        <v/>
      </c>
      <c r="I95" t="str">
        <f>IF($A95&lt;&gt;"",'2 - Lista upraw'!M104,"")</f>
        <v/>
      </c>
      <c r="J95" t="str">
        <f>IF($A95&lt;&gt;"",'2 - Lista upraw'!B104,"")</f>
        <v/>
      </c>
      <c r="K95" s="23" t="str">
        <f>IF($A95&lt;&gt;"",'2 - Lista upraw'!I104,"")</f>
        <v/>
      </c>
    </row>
    <row r="96" spans="1:11" x14ac:dyDescent="0.3">
      <c r="A96" t="str">
        <f>IF(KONTROLKI!R97=1,'1 - Dane do umowy'!$D$22,"")</f>
        <v/>
      </c>
      <c r="B96" t="str">
        <f>IF(KONTROLKI!R97=1,'1 - Dane do umowy'!$D$8,"")</f>
        <v/>
      </c>
      <c r="C96" t="str">
        <f>IF(KONTROLKI!R97=1,'1 - Dane do umowy'!$D$6,"")</f>
        <v/>
      </c>
      <c r="D96" t="str">
        <f>IF('2 - Lista upraw'!B105&lt;&gt;"",IF('1 - Dane do umowy'!$D$28="","INDYWIDUALNY",'1 - Dane do umowy'!$D$28),"")</f>
        <v/>
      </c>
      <c r="E96" t="str">
        <f t="shared" si="1"/>
        <v/>
      </c>
      <c r="F96" t="str">
        <f>IF($A96&lt;&gt;"",'2 - Lista upraw'!J105,"")</f>
        <v/>
      </c>
      <c r="G96" t="str">
        <f>IF($A96&lt;&gt;"",'2 - Lista upraw'!K105,"")</f>
        <v/>
      </c>
      <c r="H96" t="str">
        <f>IF($A96&lt;&gt;"",'2 - Lista upraw'!L105,"")</f>
        <v/>
      </c>
      <c r="I96" t="str">
        <f>IF($A96&lt;&gt;"",'2 - Lista upraw'!M105,"")</f>
        <v/>
      </c>
      <c r="J96" t="str">
        <f>IF($A96&lt;&gt;"",'2 - Lista upraw'!B105,"")</f>
        <v/>
      </c>
      <c r="K96" s="23" t="str">
        <f>IF($A96&lt;&gt;"",'2 - Lista upraw'!I105,"")</f>
        <v/>
      </c>
    </row>
    <row r="97" spans="1:11" x14ac:dyDescent="0.3">
      <c r="A97" t="str">
        <f>IF(KONTROLKI!R98=1,'1 - Dane do umowy'!$D$22,"")</f>
        <v/>
      </c>
      <c r="B97" t="str">
        <f>IF(KONTROLKI!R98=1,'1 - Dane do umowy'!$D$8,"")</f>
        <v/>
      </c>
      <c r="C97" t="str">
        <f>IF(KONTROLKI!R98=1,'1 - Dane do umowy'!$D$6,"")</f>
        <v/>
      </c>
      <c r="D97" t="str">
        <f>IF('2 - Lista upraw'!B106&lt;&gt;"",IF('1 - Dane do umowy'!$D$28="","INDYWIDUALNY",'1 - Dane do umowy'!$D$28),"")</f>
        <v/>
      </c>
      <c r="E97" t="str">
        <f t="shared" si="1"/>
        <v/>
      </c>
      <c r="F97" t="str">
        <f>IF($A97&lt;&gt;"",'2 - Lista upraw'!J106,"")</f>
        <v/>
      </c>
      <c r="G97" t="str">
        <f>IF($A97&lt;&gt;"",'2 - Lista upraw'!K106,"")</f>
        <v/>
      </c>
      <c r="H97" t="str">
        <f>IF($A97&lt;&gt;"",'2 - Lista upraw'!L106,"")</f>
        <v/>
      </c>
      <c r="I97" t="str">
        <f>IF($A97&lt;&gt;"",'2 - Lista upraw'!M106,"")</f>
        <v/>
      </c>
      <c r="J97" t="str">
        <f>IF($A97&lt;&gt;"",'2 - Lista upraw'!B106,"")</f>
        <v/>
      </c>
      <c r="K97" s="23" t="str">
        <f>IF($A97&lt;&gt;"",'2 - Lista upraw'!I106,"")</f>
        <v/>
      </c>
    </row>
    <row r="98" spans="1:11" x14ac:dyDescent="0.3">
      <c r="A98" t="str">
        <f>IF(KONTROLKI!R99=1,'1 - Dane do umowy'!$D$22,"")</f>
        <v/>
      </c>
      <c r="B98" t="str">
        <f>IF(KONTROLKI!R99=1,'1 - Dane do umowy'!$D$8,"")</f>
        <v/>
      </c>
      <c r="C98" t="str">
        <f>IF(KONTROLKI!R99=1,'1 - Dane do umowy'!$D$6,"")</f>
        <v/>
      </c>
      <c r="D98" t="str">
        <f>IF('2 - Lista upraw'!B107&lt;&gt;"",IF('1 - Dane do umowy'!$D$28="","INDYWIDUALNY",'1 - Dane do umowy'!$D$28),"")</f>
        <v/>
      </c>
      <c r="E98" t="str">
        <f t="shared" si="1"/>
        <v/>
      </c>
      <c r="F98" t="str">
        <f>IF($A98&lt;&gt;"",'2 - Lista upraw'!J107,"")</f>
        <v/>
      </c>
      <c r="G98" t="str">
        <f>IF($A98&lt;&gt;"",'2 - Lista upraw'!K107,"")</f>
        <v/>
      </c>
      <c r="H98" t="str">
        <f>IF($A98&lt;&gt;"",'2 - Lista upraw'!L107,"")</f>
        <v/>
      </c>
      <c r="I98" t="str">
        <f>IF($A98&lt;&gt;"",'2 - Lista upraw'!M107,"")</f>
        <v/>
      </c>
      <c r="J98" t="str">
        <f>IF($A98&lt;&gt;"",'2 - Lista upraw'!B107,"")</f>
        <v/>
      </c>
      <c r="K98" s="23" t="str">
        <f>IF($A98&lt;&gt;"",'2 - Lista upraw'!I107,"")</f>
        <v/>
      </c>
    </row>
    <row r="99" spans="1:11" x14ac:dyDescent="0.3">
      <c r="A99" t="str">
        <f>IF(KONTROLKI!R100=1,'1 - Dane do umowy'!$D$22,"")</f>
        <v/>
      </c>
      <c r="B99" t="str">
        <f>IF(KONTROLKI!R100=1,'1 - Dane do umowy'!$D$8,"")</f>
        <v/>
      </c>
      <c r="C99" t="str">
        <f>IF(KONTROLKI!R100=1,'1 - Dane do umowy'!$D$6,"")</f>
        <v/>
      </c>
      <c r="D99" t="str">
        <f>IF('2 - Lista upraw'!B108&lt;&gt;"",IF('1 - Dane do umowy'!$D$28="","INDYWIDUALNY",'1 - Dane do umowy'!$D$28),"")</f>
        <v/>
      </c>
      <c r="E99" t="str">
        <f t="shared" si="1"/>
        <v/>
      </c>
      <c r="F99" t="str">
        <f>IF($A99&lt;&gt;"",'2 - Lista upraw'!J108,"")</f>
        <v/>
      </c>
      <c r="G99" t="str">
        <f>IF($A99&lt;&gt;"",'2 - Lista upraw'!K108,"")</f>
        <v/>
      </c>
      <c r="H99" t="str">
        <f>IF($A99&lt;&gt;"",'2 - Lista upraw'!L108,"")</f>
        <v/>
      </c>
      <c r="I99" t="str">
        <f>IF($A99&lt;&gt;"",'2 - Lista upraw'!M108,"")</f>
        <v/>
      </c>
      <c r="J99" t="str">
        <f>IF($A99&lt;&gt;"",'2 - Lista upraw'!B108,"")</f>
        <v/>
      </c>
      <c r="K99" s="23" t="str">
        <f>IF($A99&lt;&gt;"",'2 - Lista upraw'!I108,"")</f>
        <v/>
      </c>
    </row>
    <row r="100" spans="1:11" x14ac:dyDescent="0.3">
      <c r="A100" t="str">
        <f>IF(KONTROLKI!R101=1,'1 - Dane do umowy'!$D$22,"")</f>
        <v/>
      </c>
      <c r="B100" t="str">
        <f>IF(KONTROLKI!R101=1,'1 - Dane do umowy'!$D$8,"")</f>
        <v/>
      </c>
      <c r="C100" t="str">
        <f>IF(KONTROLKI!R101=1,'1 - Dane do umowy'!$D$6,"")</f>
        <v/>
      </c>
      <c r="D100" t="str">
        <f>IF('2 - Lista upraw'!B109&lt;&gt;"",IF('1 - Dane do umowy'!$D$28="","INDYWIDUALNY",'1 - Dane do umowy'!$D$28),"")</f>
        <v/>
      </c>
      <c r="E100" t="str">
        <f t="shared" si="1"/>
        <v/>
      </c>
      <c r="F100" t="str">
        <f>IF($A100&lt;&gt;"",'2 - Lista upraw'!J109,"")</f>
        <v/>
      </c>
      <c r="G100" t="str">
        <f>IF($A100&lt;&gt;"",'2 - Lista upraw'!K109,"")</f>
        <v/>
      </c>
      <c r="H100" t="str">
        <f>IF($A100&lt;&gt;"",'2 - Lista upraw'!L109,"")</f>
        <v/>
      </c>
      <c r="I100" t="str">
        <f>IF($A100&lt;&gt;"",'2 - Lista upraw'!M109,"")</f>
        <v/>
      </c>
      <c r="J100" t="str">
        <f>IF($A100&lt;&gt;"",'2 - Lista upraw'!B109,"")</f>
        <v/>
      </c>
      <c r="K100" s="23" t="str">
        <f>IF($A100&lt;&gt;"",'2 - Lista upraw'!I109,"")</f>
        <v/>
      </c>
    </row>
    <row r="101" spans="1:11" x14ac:dyDescent="0.3">
      <c r="A101" t="str">
        <f>IF(KONTROLKI!R102=1,'1 - Dane do umowy'!$D$22,"")</f>
        <v/>
      </c>
      <c r="B101" t="str">
        <f>IF(KONTROLKI!R102=1,'1 - Dane do umowy'!$D$8,"")</f>
        <v/>
      </c>
      <c r="C101" t="str">
        <f>IF(KONTROLKI!R102=1,'1 - Dane do umowy'!$D$6,"")</f>
        <v/>
      </c>
      <c r="D101" t="str">
        <f>IF('2 - Lista upraw'!B110&lt;&gt;"",IF('1 - Dane do umowy'!$D$28="","INDYWIDUALNY",'1 - Dane do umowy'!$D$28),"")</f>
        <v/>
      </c>
      <c r="E101" t="str">
        <f t="shared" si="1"/>
        <v/>
      </c>
      <c r="F101" t="str">
        <f>IF($A101&lt;&gt;"",'2 - Lista upraw'!J110,"")</f>
        <v/>
      </c>
      <c r="G101" t="str">
        <f>IF($A101&lt;&gt;"",'2 - Lista upraw'!K110,"")</f>
        <v/>
      </c>
      <c r="H101" t="str">
        <f>IF($A101&lt;&gt;"",'2 - Lista upraw'!L110,"")</f>
        <v/>
      </c>
      <c r="I101" t="str">
        <f>IF($A101&lt;&gt;"",'2 - Lista upraw'!M110,"")</f>
        <v/>
      </c>
      <c r="J101" t="str">
        <f>IF($A101&lt;&gt;"",'2 - Lista upraw'!B110,"")</f>
        <v/>
      </c>
      <c r="K101" s="23" t="str">
        <f>IF($A101&lt;&gt;"",'2 - Lista upraw'!I110,"")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MENU</vt:lpstr>
      <vt:lpstr>1 - Dane do umowy</vt:lpstr>
      <vt:lpstr>2 - Lista upraw</vt:lpstr>
      <vt:lpstr>3 - Umowa</vt:lpstr>
      <vt:lpstr>4 - Pełnomocnictwo</vt:lpstr>
      <vt:lpstr>Zgłoszenie QA</vt:lpstr>
      <vt:lpstr>KONTROLKI</vt:lpstr>
      <vt:lpstr>SŁOWNIKI</vt:lpstr>
      <vt:lpstr>UPRAWY</vt:lpstr>
      <vt:lpstr>'2 - Lista upraw'!Obszar_wydruku</vt:lpstr>
      <vt:lpstr>'3 - Umowa'!Obszar_wydruku</vt:lpstr>
      <vt:lpstr>'4 - Pełnomocnictwo'!Obszar_wydruku</vt:lpstr>
      <vt:lpstr>'Zgłoszenie QA'!Obszar_wydruku</vt:lpstr>
      <vt:lpstr>'2 - Lista upraw'!Tytuły_wydruku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 Majewski</cp:lastModifiedBy>
  <cp:lastPrinted>2025-01-17T12:23:37Z</cp:lastPrinted>
  <dcterms:created xsi:type="dcterms:W3CDTF">2023-12-29T14:20:04Z</dcterms:created>
  <dcterms:modified xsi:type="dcterms:W3CDTF">2025-01-17T12:52:18Z</dcterms:modified>
</cp:coreProperties>
</file>